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255" windowWidth="20730" windowHeight="11760"/>
  </bookViews>
  <sheets>
    <sheet name="検証（USDJPY４H）" sheetId="28" r:id="rId1"/>
    <sheet name="画像" sheetId="26" r:id="rId2"/>
    <sheet name="気づき" sheetId="9" r:id="rId3"/>
    <sheet name="検証終了通貨" sheetId="10" r:id="rId4"/>
    <sheet name="テンプレ" sheetId="17" r:id="rId5"/>
  </sheets>
  <calcPr calcId="145621"/>
</workbook>
</file>

<file path=xl/calcChain.xml><?xml version="1.0" encoding="utf-8"?>
<calcChain xmlns="http://schemas.openxmlformats.org/spreadsheetml/2006/main">
  <c r="K88" i="28" l="1"/>
  <c r="L2" i="28" l="1"/>
  <c r="R10" i="17" l="1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T9" i="17"/>
  <c r="R9" i="17"/>
  <c r="M9" i="17"/>
  <c r="R10" i="28"/>
  <c r="T10" i="28" s="1"/>
  <c r="R11" i="28"/>
  <c r="R12" i="28"/>
  <c r="R13" i="28"/>
  <c r="R14" i="28"/>
  <c r="C15" i="28" s="1"/>
  <c r="R15" i="28"/>
  <c r="R16" i="28"/>
  <c r="R17" i="28"/>
  <c r="C18" i="28" s="1"/>
  <c r="R18" i="28"/>
  <c r="C19" i="28" s="1"/>
  <c r="R20" i="28"/>
  <c r="R21" i="28"/>
  <c r="R22" i="28"/>
  <c r="C23" i="28" s="1"/>
  <c r="R23" i="28"/>
  <c r="C24" i="28" s="1"/>
  <c r="R25" i="28"/>
  <c r="C26" i="28" s="1"/>
  <c r="R26" i="28"/>
  <c r="C27" i="28" s="1"/>
  <c r="R27" i="28"/>
  <c r="R28" i="28"/>
  <c r="C29" i="28" s="1"/>
  <c r="R29" i="28"/>
  <c r="R30" i="28"/>
  <c r="C31" i="28" s="1"/>
  <c r="R31" i="28"/>
  <c r="C32" i="28" s="1"/>
  <c r="R32" i="28"/>
  <c r="C33" i="28" s="1"/>
  <c r="R33" i="28"/>
  <c r="C34" i="28" s="1"/>
  <c r="R34" i="28"/>
  <c r="C35" i="28" s="1"/>
  <c r="R35" i="28"/>
  <c r="C36" i="28" s="1"/>
  <c r="R36" i="28"/>
  <c r="R37" i="28"/>
  <c r="C38" i="28" s="1"/>
  <c r="R38" i="28"/>
  <c r="C39" i="28" s="1"/>
  <c r="R39" i="28"/>
  <c r="C40" i="28" s="1"/>
  <c r="R40" i="28"/>
  <c r="C41" i="28" s="1"/>
  <c r="R41" i="28"/>
  <c r="C42" i="28" s="1"/>
  <c r="R42" i="28"/>
  <c r="C43" i="28" s="1"/>
  <c r="R43" i="28"/>
  <c r="C44" i="28" s="1"/>
  <c r="R44" i="28"/>
  <c r="C45" i="28" s="1"/>
  <c r="R45" i="28"/>
  <c r="R46" i="28"/>
  <c r="C47" i="28" s="1"/>
  <c r="R47" i="28"/>
  <c r="C48" i="28" s="1"/>
  <c r="R48" i="28"/>
  <c r="C49" i="28" s="1"/>
  <c r="R49" i="28"/>
  <c r="C50" i="28" s="1"/>
  <c r="R50" i="28"/>
  <c r="C51" i="28" s="1"/>
  <c r="R51" i="28"/>
  <c r="C52" i="28" s="1"/>
  <c r="R52" i="28"/>
  <c r="R53" i="28"/>
  <c r="C54" i="28" s="1"/>
  <c r="R54" i="28"/>
  <c r="C55" i="28" s="1"/>
  <c r="R55" i="28"/>
  <c r="C56" i="28" s="1"/>
  <c r="R56" i="28"/>
  <c r="C57" i="28" s="1"/>
  <c r="R57" i="28"/>
  <c r="C58" i="28" s="1"/>
  <c r="R58" i="28"/>
  <c r="C59" i="28" s="1"/>
  <c r="R59" i="28"/>
  <c r="C60" i="28" s="1"/>
  <c r="R60" i="28"/>
  <c r="C61" i="28" s="1"/>
  <c r="R61" i="28"/>
  <c r="C62" i="28" s="1"/>
  <c r="R62" i="28"/>
  <c r="C63" i="28" s="1"/>
  <c r="R63" i="28"/>
  <c r="C64" i="28" s="1"/>
  <c r="R65" i="28"/>
  <c r="C66" i="28" s="1"/>
  <c r="R66" i="28"/>
  <c r="C67" i="28" s="1"/>
  <c r="R67" i="28"/>
  <c r="C68" i="28" s="1"/>
  <c r="R68" i="28"/>
  <c r="C69" i="28" s="1"/>
  <c r="R69" i="28"/>
  <c r="C70" i="28" s="1"/>
  <c r="R70" i="28"/>
  <c r="C71" i="28" s="1"/>
  <c r="R71" i="28"/>
  <c r="C72" i="28" s="1"/>
  <c r="R72" i="28"/>
  <c r="C73" i="28" s="1"/>
  <c r="R73" i="28"/>
  <c r="C74" i="28" s="1"/>
  <c r="R74" i="28"/>
  <c r="C75" i="28" s="1"/>
  <c r="R75" i="28"/>
  <c r="C76" i="28" s="1"/>
  <c r="R76" i="28"/>
  <c r="C77" i="28" s="1"/>
  <c r="R77" i="28"/>
  <c r="C78" i="28" s="1"/>
  <c r="R78" i="28"/>
  <c r="C79" i="28" s="1"/>
  <c r="R79" i="28"/>
  <c r="C80" i="28" s="1"/>
  <c r="R80" i="28"/>
  <c r="R81" i="28"/>
  <c r="C82" i="28" s="1"/>
  <c r="R82" i="28"/>
  <c r="C83" i="28" s="1"/>
  <c r="R83" i="28"/>
  <c r="C84" i="28" s="1"/>
  <c r="R84" i="28"/>
  <c r="C85" i="28" s="1"/>
  <c r="R85" i="28"/>
  <c r="C86" i="28" s="1"/>
  <c r="R86" i="28"/>
  <c r="C87" i="28" s="1"/>
  <c r="R87" i="28"/>
  <c r="C88" i="28" s="1"/>
  <c r="R88" i="28"/>
  <c r="C89" i="28" s="1"/>
  <c r="R89" i="28"/>
  <c r="C90" i="28" s="1"/>
  <c r="R90" i="28"/>
  <c r="C91" i="28" s="1"/>
  <c r="R91" i="28"/>
  <c r="C92" i="28" s="1"/>
  <c r="R92" i="28"/>
  <c r="C93" i="28" s="1"/>
  <c r="R93" i="28"/>
  <c r="C94" i="28" s="1"/>
  <c r="R94" i="28"/>
  <c r="C95" i="28" s="1"/>
  <c r="R95" i="28"/>
  <c r="C96" i="28" s="1"/>
  <c r="R96" i="28"/>
  <c r="C97" i="28" s="1"/>
  <c r="R97" i="28"/>
  <c r="C98" i="28" s="1"/>
  <c r="R98" i="28"/>
  <c r="C99" i="28" s="1"/>
  <c r="R99" i="28"/>
  <c r="C100" i="28" s="1"/>
  <c r="R100" i="28"/>
  <c r="C101" i="28" s="1"/>
  <c r="R101" i="28"/>
  <c r="C102" i="28" s="1"/>
  <c r="R102" i="28"/>
  <c r="C103" i="28" s="1"/>
  <c r="R103" i="28"/>
  <c r="C104" i="28" s="1"/>
  <c r="R104" i="28"/>
  <c r="C105" i="28" s="1"/>
  <c r="R105" i="28"/>
  <c r="C106" i="28" s="1"/>
  <c r="R106" i="28"/>
  <c r="C107" i="28" s="1"/>
  <c r="R107" i="28"/>
  <c r="C108" i="28" s="1"/>
  <c r="R108" i="28"/>
  <c r="M10" i="28"/>
  <c r="M11" i="28"/>
  <c r="M12" i="28"/>
  <c r="M13" i="28"/>
  <c r="M14" i="28"/>
  <c r="M15" i="28"/>
  <c r="M17" i="28"/>
  <c r="M18" i="28"/>
  <c r="M19" i="28"/>
  <c r="R19" i="28" s="1"/>
  <c r="M20" i="28"/>
  <c r="M21" i="28"/>
  <c r="M22" i="28"/>
  <c r="M23" i="28"/>
  <c r="M24" i="28"/>
  <c r="R24" i="28" s="1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R64" i="28" s="1"/>
  <c r="C65" i="28" s="1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T11" i="28"/>
  <c r="T12" i="28"/>
  <c r="T13" i="28"/>
  <c r="T14" i="28"/>
  <c r="T15" i="28"/>
  <c r="T16" i="28"/>
  <c r="T17" i="28"/>
  <c r="T18" i="28"/>
  <c r="T20" i="28"/>
  <c r="T21" i="28"/>
  <c r="T22" i="28"/>
  <c r="T23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80" i="28"/>
  <c r="T81" i="28"/>
  <c r="T82" i="28"/>
  <c r="T84" i="28"/>
  <c r="T85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C12" i="28"/>
  <c r="C13" i="28"/>
  <c r="C16" i="28"/>
  <c r="C17" i="28"/>
  <c r="C21" i="28"/>
  <c r="C28" i="28"/>
  <c r="C81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7" i="28"/>
  <c r="K86" i="28"/>
  <c r="K85" i="28"/>
  <c r="K84" i="28"/>
  <c r="K83" i="28"/>
  <c r="K82" i="28"/>
  <c r="M82" i="28" s="1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C53" i="28"/>
  <c r="K52" i="28"/>
  <c r="K51" i="28"/>
  <c r="K50" i="28"/>
  <c r="K49" i="28"/>
  <c r="K48" i="28"/>
  <c r="K47" i="28"/>
  <c r="K46" i="28"/>
  <c r="C46" i="28"/>
  <c r="K45" i="28"/>
  <c r="K44" i="28"/>
  <c r="K43" i="28"/>
  <c r="K42" i="28"/>
  <c r="K41" i="28"/>
  <c r="K40" i="28"/>
  <c r="K39" i="28"/>
  <c r="K38" i="28"/>
  <c r="K37" i="28"/>
  <c r="C37" i="28"/>
  <c r="K36" i="28"/>
  <c r="K35" i="28"/>
  <c r="K34" i="28"/>
  <c r="K33" i="28"/>
  <c r="K32" i="28"/>
  <c r="K31" i="28"/>
  <c r="K30" i="28"/>
  <c r="C30" i="28"/>
  <c r="K29" i="28"/>
  <c r="K28" i="28"/>
  <c r="K27" i="28"/>
  <c r="K26" i="28"/>
  <c r="K25" i="28"/>
  <c r="K24" i="28"/>
  <c r="K23" i="28"/>
  <c r="K22" i="28"/>
  <c r="C22" i="28"/>
  <c r="K21" i="28"/>
  <c r="K20" i="28"/>
  <c r="K19" i="28"/>
  <c r="K18" i="28"/>
  <c r="K17" i="28"/>
  <c r="K16" i="28"/>
  <c r="M16" i="28" s="1"/>
  <c r="K15" i="28"/>
  <c r="K14" i="28"/>
  <c r="C14" i="28"/>
  <c r="K13" i="28"/>
  <c r="K12" i="28"/>
  <c r="K11" i="28"/>
  <c r="K10" i="28"/>
  <c r="K9" i="28"/>
  <c r="M9" i="28" s="1"/>
  <c r="R9" i="28" s="1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K9" i="17"/>
  <c r="L2" i="17"/>
  <c r="P2" i="17"/>
  <c r="E5" i="17"/>
  <c r="H4" i="17"/>
  <c r="C10" i="17"/>
  <c r="D4" i="17"/>
  <c r="C5" i="17"/>
  <c r="G5" i="17"/>
  <c r="I5" i="17"/>
  <c r="L4" i="17"/>
  <c r="P4" i="17"/>
  <c r="T86" i="28" l="1"/>
  <c r="T83" i="28"/>
  <c r="T79" i="28"/>
  <c r="T64" i="28"/>
  <c r="C25" i="28"/>
  <c r="T24" i="28"/>
  <c r="P2" i="28"/>
  <c r="C20" i="28"/>
  <c r="T19" i="28"/>
  <c r="C11" i="28"/>
  <c r="E5" i="28"/>
  <c r="G5" i="28"/>
  <c r="T9" i="28"/>
  <c r="D4" i="28"/>
  <c r="C5" i="28"/>
  <c r="C10" i="28"/>
  <c r="H4" i="28" l="1"/>
  <c r="I5" i="28"/>
  <c r="P4" i="28"/>
  <c r="L4" i="28"/>
</calcChain>
</file>

<file path=xl/sharedStrings.xml><?xml version="1.0" encoding="utf-8"?>
<sst xmlns="http://schemas.openxmlformats.org/spreadsheetml/2006/main" count="299" uniqueCount="53">
  <si>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</si>
  <si>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</si>
  <si>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</si>
  <si>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</si>
  <si>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</si>
  <si>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</si>
  <si>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</si>
  <si>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</si>
  <si>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</si>
  <si>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</si>
  <si>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</si>
  <si>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</si>
  <si>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</si>
  <si>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</si>
  <si>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</si>
  <si>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</si>
  <si>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</si>
  <si>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</si>
  <si>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</si>
  <si>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</si>
  <si>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</si>
  <si>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</si>
  <si>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</si>
  <si>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</si>
  <si>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</si>
  <si>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</si>
  <si>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</si>
  <si>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</si>
  <si>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</si>
  <si>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</si>
  <si>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</si>
  <si>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</si>
  <si>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</si>
  <si>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</si>
  <si>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</si>
  <si>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</si>
  <si>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</si>
  <si>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</si>
  <si>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</si>
  <si>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</si>
  <si>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</si>
  <si>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</si>
  <si>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</si>
  <si>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</si>
  <si>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</si>
  <si>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</si>
  <si>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</si>
  <si>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USD/JPY</t>
    <phoneticPr fontId="2"/>
  </si>
  <si>
    <t>４時間足</t>
    <rPh sb="1" eb="3">
      <t>ジカン</t>
    </rPh>
    <rPh sb="3" eb="4">
      <t>アシ</t>
    </rPh>
    <phoneticPr fontId="3"/>
  </si>
  <si>
    <t>問題なければ、1時間足検証行います。</t>
    <rPh sb="0" eb="2">
      <t>モンダイ</t>
    </rPh>
    <rPh sb="8" eb="10">
      <t>ジカン</t>
    </rPh>
    <rPh sb="10" eb="11">
      <t>アシ</t>
    </rPh>
    <rPh sb="11" eb="13">
      <t>ケンショウ</t>
    </rPh>
    <rPh sb="13" eb="14">
      <t>オコナ</t>
    </rPh>
    <phoneticPr fontId="2"/>
  </si>
  <si>
    <t>トレンドなのに、ＭＡ10、ＭＡ20にサポートされずに、エントリーできない期間がありました。
日足に比べれば、4時間足は、エントリー回数も多く、仮にエントリーしても、4時間足の変動が激しすぎて、すぐに損切になったこともありました。
やはり、稼げるのはトレンドが出たとき、エントリーした時の高値と安値の変動が少ない（ロット数が多くエントリーできた）時です。</t>
    <rPh sb="36" eb="38">
      <t>キカン</t>
    </rPh>
    <rPh sb="46" eb="47">
      <t>ヒ</t>
    </rPh>
    <rPh sb="47" eb="48">
      <t>アシ</t>
    </rPh>
    <rPh sb="49" eb="50">
      <t>クラ</t>
    </rPh>
    <rPh sb="55" eb="57">
      <t>ジカン</t>
    </rPh>
    <rPh sb="57" eb="58">
      <t>アシ</t>
    </rPh>
    <rPh sb="65" eb="67">
      <t>カイスウ</t>
    </rPh>
    <rPh sb="68" eb="69">
      <t>オオ</t>
    </rPh>
    <rPh sb="71" eb="72">
      <t>カリ</t>
    </rPh>
    <rPh sb="83" eb="85">
      <t>ジカン</t>
    </rPh>
    <rPh sb="85" eb="86">
      <t>アシ</t>
    </rPh>
    <rPh sb="87" eb="89">
      <t>ヘンドウ</t>
    </rPh>
    <rPh sb="90" eb="91">
      <t>ハゲ</t>
    </rPh>
    <rPh sb="99" eb="100">
      <t>ソン</t>
    </rPh>
    <rPh sb="100" eb="101">
      <t>キリ</t>
    </rPh>
    <rPh sb="119" eb="120">
      <t>カセ</t>
    </rPh>
    <rPh sb="129" eb="130">
      <t>デ</t>
    </rPh>
    <rPh sb="141" eb="142">
      <t>トキ</t>
    </rPh>
    <rPh sb="143" eb="145">
      <t>タカネ</t>
    </rPh>
    <rPh sb="146" eb="148">
      <t>ヤスネ</t>
    </rPh>
    <rPh sb="149" eb="151">
      <t>ヘンドウ</t>
    </rPh>
    <rPh sb="152" eb="153">
      <t>スク</t>
    </rPh>
    <rPh sb="159" eb="160">
      <t>スウ</t>
    </rPh>
    <rPh sb="161" eb="162">
      <t>オオ</t>
    </rPh>
    <rPh sb="172" eb="173">
      <t>トキ</t>
    </rPh>
    <phoneticPr fontId="2"/>
  </si>
  <si>
    <t>検証をやっていて、資金が増えるのは楽しいので、自分の資金で始めた時も、そうなってほしいです。</t>
    <rPh sb="0" eb="2">
      <t>ケンショウ</t>
    </rPh>
    <rPh sb="9" eb="11">
      <t>シキン</t>
    </rPh>
    <rPh sb="12" eb="13">
      <t>フ</t>
    </rPh>
    <rPh sb="17" eb="18">
      <t>タノ</t>
    </rPh>
    <rPh sb="23" eb="25">
      <t>ジブン</t>
    </rPh>
    <rPh sb="26" eb="28">
      <t>シキン</t>
    </rPh>
    <rPh sb="29" eb="30">
      <t>ハジ</t>
    </rPh>
    <rPh sb="32" eb="33">
      <t>トキ</t>
    </rPh>
    <phoneticPr fontId="2"/>
  </si>
  <si>
    <t>USD/JPY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</si>
</sst>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676275</xdr:colOff>
      <xdr:row>22</xdr:row>
      <xdr:rowOff>19583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5981700" cy="3820058"/>
        </a:xfrm>
        <a:prstGeom prst="rect">
          <a:avLst/>
        </a:prstGeom>
      </xdr:spPr>
    </xdr:pic>
    <xdr:clientData/>
  </xdr:twoCellAnchor>
  <xdr:twoCellAnchor>
    <xdr:from>
      <xdr:col>5</xdr:col>
      <xdr:colOff>190500</xdr:colOff>
      <xdr:row>9</xdr:row>
      <xdr:rowOff>161925</xdr:rowOff>
    </xdr:from>
    <xdr:to>
      <xdr:col>5</xdr:col>
      <xdr:colOff>333375</xdr:colOff>
      <xdr:row>9</xdr:row>
      <xdr:rowOff>161925</xdr:rowOff>
    </xdr:to>
    <xdr:cxnSp macro="">
      <xdr:nvCxnSpPr>
        <xdr:cNvPr id="6" name="直線コネクタ 5"/>
        <xdr:cNvCxnSpPr/>
      </xdr:nvCxnSpPr>
      <xdr:spPr>
        <a:xfrm>
          <a:off x="3438525" y="179070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8</xdr:row>
      <xdr:rowOff>9525</xdr:rowOff>
    </xdr:from>
    <xdr:to>
      <xdr:col>3</xdr:col>
      <xdr:colOff>561975</xdr:colOff>
      <xdr:row>8</xdr:row>
      <xdr:rowOff>9525</xdr:rowOff>
    </xdr:to>
    <xdr:cxnSp macro="">
      <xdr:nvCxnSpPr>
        <xdr:cNvPr id="8" name="直線コネクタ 7"/>
        <xdr:cNvCxnSpPr/>
      </xdr:nvCxnSpPr>
      <xdr:spPr>
        <a:xfrm>
          <a:off x="2295525" y="14573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15</xdr:row>
      <xdr:rowOff>9525</xdr:rowOff>
    </xdr:from>
    <xdr:to>
      <xdr:col>7</xdr:col>
      <xdr:colOff>495300</xdr:colOff>
      <xdr:row>15</xdr:row>
      <xdr:rowOff>9525</xdr:rowOff>
    </xdr:to>
    <xdr:cxnSp macro="">
      <xdr:nvCxnSpPr>
        <xdr:cNvPr id="9" name="直線コネクタ 8"/>
        <xdr:cNvCxnSpPr/>
      </xdr:nvCxnSpPr>
      <xdr:spPr>
        <a:xfrm>
          <a:off x="4972050" y="27241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457200</xdr:colOff>
      <xdr:row>15</xdr:row>
      <xdr:rowOff>28575</xdr:rowOff>
    </xdr:from>
    <xdr:to>
      <xdr:col>6</xdr:col>
      <xdr:colOff>600075</xdr:colOff>
      <xdr:row>15</xdr:row>
      <xdr:rowOff>28575</xdr:rowOff>
    </xdr:to>
    <xdr:cxnSp macro="">
      <xdr:nvCxnSpPr>
        <xdr:cNvPr id="11" name="直線コネクタ 10"/>
        <xdr:cNvCxnSpPr/>
      </xdr:nvCxnSpPr>
      <xdr:spPr>
        <a:xfrm>
          <a:off x="4391025" y="274320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514350</xdr:colOff>
      <xdr:row>13</xdr:row>
      <xdr:rowOff>142875</xdr:rowOff>
    </xdr:from>
    <xdr:to>
      <xdr:col>5</xdr:col>
      <xdr:colOff>657225</xdr:colOff>
      <xdr:row>13</xdr:row>
      <xdr:rowOff>142875</xdr:rowOff>
    </xdr:to>
    <xdr:cxnSp macro="">
      <xdr:nvCxnSpPr>
        <xdr:cNvPr id="13" name="直線コネクタ 12"/>
        <xdr:cNvCxnSpPr/>
      </xdr:nvCxnSpPr>
      <xdr:spPr>
        <a:xfrm>
          <a:off x="3762375" y="24955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32</xdr:row>
      <xdr:rowOff>85725</xdr:rowOff>
    </xdr:from>
    <xdr:to>
      <xdr:col>4</xdr:col>
      <xdr:colOff>381000</xdr:colOff>
      <xdr:row>32</xdr:row>
      <xdr:rowOff>85725</xdr:rowOff>
    </xdr:to>
    <xdr:cxnSp macro="">
      <xdr:nvCxnSpPr>
        <xdr:cNvPr id="15" name="直線コネクタ 14"/>
        <xdr:cNvCxnSpPr/>
      </xdr:nvCxnSpPr>
      <xdr:spPr>
        <a:xfrm>
          <a:off x="2800350" y="58769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476250</xdr:colOff>
      <xdr:row>33</xdr:row>
      <xdr:rowOff>85725</xdr:rowOff>
    </xdr:from>
    <xdr:to>
      <xdr:col>6</xdr:col>
      <xdr:colOff>619125</xdr:colOff>
      <xdr:row>33</xdr:row>
      <xdr:rowOff>85725</xdr:rowOff>
    </xdr:to>
    <xdr:cxnSp macro="">
      <xdr:nvCxnSpPr>
        <xdr:cNvPr id="16" name="直線コネクタ 15"/>
        <xdr:cNvCxnSpPr/>
      </xdr:nvCxnSpPr>
      <xdr:spPr>
        <a:xfrm>
          <a:off x="4410075" y="605790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36</xdr:row>
      <xdr:rowOff>161925</xdr:rowOff>
    </xdr:from>
    <xdr:to>
      <xdr:col>5</xdr:col>
      <xdr:colOff>381000</xdr:colOff>
      <xdr:row>36</xdr:row>
      <xdr:rowOff>161925</xdr:rowOff>
    </xdr:to>
    <xdr:cxnSp macro="">
      <xdr:nvCxnSpPr>
        <xdr:cNvPr id="17" name="直線コネクタ 16"/>
        <xdr:cNvCxnSpPr/>
      </xdr:nvCxnSpPr>
      <xdr:spPr>
        <a:xfrm>
          <a:off x="3486150" y="66770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23</xdr:row>
      <xdr:rowOff>0</xdr:rowOff>
    </xdr:from>
    <xdr:to>
      <xdr:col>9</xdr:col>
      <xdr:colOff>38099</xdr:colOff>
      <xdr:row>44</xdr:row>
      <xdr:rowOff>57688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62425"/>
          <a:ext cx="6029324" cy="3858163"/>
        </a:xfrm>
        <a:prstGeom prst="rect">
          <a:avLst/>
        </a:prstGeom>
      </xdr:spPr>
    </xdr:pic>
    <xdr:clientData/>
  </xdr:twoCellAnchor>
  <xdr:twoCellAnchor>
    <xdr:from>
      <xdr:col>7</xdr:col>
      <xdr:colOff>447675</xdr:colOff>
      <xdr:row>26</xdr:row>
      <xdr:rowOff>161925</xdr:rowOff>
    </xdr:from>
    <xdr:to>
      <xdr:col>7</xdr:col>
      <xdr:colOff>590550</xdr:colOff>
      <xdr:row>26</xdr:row>
      <xdr:rowOff>161925</xdr:rowOff>
    </xdr:to>
    <xdr:cxnSp macro="">
      <xdr:nvCxnSpPr>
        <xdr:cNvPr id="19" name="直線コネクタ 18"/>
        <xdr:cNvCxnSpPr/>
      </xdr:nvCxnSpPr>
      <xdr:spPr>
        <a:xfrm>
          <a:off x="5067300" y="486727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428625</xdr:colOff>
      <xdr:row>33</xdr:row>
      <xdr:rowOff>57150</xdr:rowOff>
    </xdr:from>
    <xdr:to>
      <xdr:col>6</xdr:col>
      <xdr:colOff>571500</xdr:colOff>
      <xdr:row>33</xdr:row>
      <xdr:rowOff>57150</xdr:rowOff>
    </xdr:to>
    <xdr:cxnSp macro="">
      <xdr:nvCxnSpPr>
        <xdr:cNvPr id="20" name="直線コネクタ 19"/>
        <xdr:cNvCxnSpPr/>
      </xdr:nvCxnSpPr>
      <xdr:spPr>
        <a:xfrm>
          <a:off x="4362450" y="60293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36</xdr:row>
      <xdr:rowOff>123825</xdr:rowOff>
    </xdr:from>
    <xdr:to>
      <xdr:col>5</xdr:col>
      <xdr:colOff>342900</xdr:colOff>
      <xdr:row>36</xdr:row>
      <xdr:rowOff>123825</xdr:rowOff>
    </xdr:to>
    <xdr:cxnSp macro="">
      <xdr:nvCxnSpPr>
        <xdr:cNvPr id="21" name="直線コネクタ 20"/>
        <xdr:cNvCxnSpPr/>
      </xdr:nvCxnSpPr>
      <xdr:spPr>
        <a:xfrm>
          <a:off x="3448050" y="66389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26</xdr:row>
      <xdr:rowOff>152400</xdr:rowOff>
    </xdr:from>
    <xdr:to>
      <xdr:col>7</xdr:col>
      <xdr:colOff>419100</xdr:colOff>
      <xdr:row>26</xdr:row>
      <xdr:rowOff>152400</xdr:rowOff>
    </xdr:to>
    <xdr:cxnSp macro="">
      <xdr:nvCxnSpPr>
        <xdr:cNvPr id="22" name="直線コネクタ 21"/>
        <xdr:cNvCxnSpPr/>
      </xdr:nvCxnSpPr>
      <xdr:spPr>
        <a:xfrm>
          <a:off x="4895850" y="48577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47</xdr:row>
      <xdr:rowOff>57150</xdr:rowOff>
    </xdr:from>
    <xdr:to>
      <xdr:col>5</xdr:col>
      <xdr:colOff>152400</xdr:colOff>
      <xdr:row>47</xdr:row>
      <xdr:rowOff>57150</xdr:rowOff>
    </xdr:to>
    <xdr:cxnSp macro="">
      <xdr:nvCxnSpPr>
        <xdr:cNvPr id="25" name="直線コネクタ 24"/>
        <xdr:cNvCxnSpPr/>
      </xdr:nvCxnSpPr>
      <xdr:spPr>
        <a:xfrm>
          <a:off x="3143250" y="8562975"/>
          <a:ext cx="2571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51</xdr:row>
      <xdr:rowOff>19050</xdr:rowOff>
    </xdr:from>
    <xdr:to>
      <xdr:col>3</xdr:col>
      <xdr:colOff>381000</xdr:colOff>
      <xdr:row>51</xdr:row>
      <xdr:rowOff>19050</xdr:rowOff>
    </xdr:to>
    <xdr:cxnSp macro="">
      <xdr:nvCxnSpPr>
        <xdr:cNvPr id="26" name="直線コネクタ 25"/>
        <xdr:cNvCxnSpPr/>
      </xdr:nvCxnSpPr>
      <xdr:spPr>
        <a:xfrm>
          <a:off x="2000250" y="9248775"/>
          <a:ext cx="2571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52</xdr:row>
      <xdr:rowOff>66675</xdr:rowOff>
    </xdr:from>
    <xdr:to>
      <xdr:col>4</xdr:col>
      <xdr:colOff>171450</xdr:colOff>
      <xdr:row>52</xdr:row>
      <xdr:rowOff>66675</xdr:rowOff>
    </xdr:to>
    <xdr:cxnSp macro="">
      <xdr:nvCxnSpPr>
        <xdr:cNvPr id="27" name="直線コネクタ 26"/>
        <xdr:cNvCxnSpPr/>
      </xdr:nvCxnSpPr>
      <xdr:spPr>
        <a:xfrm>
          <a:off x="2476500" y="9477375"/>
          <a:ext cx="2571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45</xdr:row>
      <xdr:rowOff>0</xdr:rowOff>
    </xdr:from>
    <xdr:to>
      <xdr:col>8</xdr:col>
      <xdr:colOff>685799</xdr:colOff>
      <xdr:row>67</xdr:row>
      <xdr:rowOff>172030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43875"/>
          <a:ext cx="5991224" cy="4153480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57</xdr:row>
      <xdr:rowOff>104775</xdr:rowOff>
    </xdr:from>
    <xdr:to>
      <xdr:col>5</xdr:col>
      <xdr:colOff>209550</xdr:colOff>
      <xdr:row>57</xdr:row>
      <xdr:rowOff>104775</xdr:rowOff>
    </xdr:to>
    <xdr:cxnSp macro="">
      <xdr:nvCxnSpPr>
        <xdr:cNvPr id="29" name="直線コネクタ 28"/>
        <xdr:cNvCxnSpPr/>
      </xdr:nvCxnSpPr>
      <xdr:spPr>
        <a:xfrm>
          <a:off x="3314700" y="104203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55</xdr:row>
      <xdr:rowOff>66675</xdr:rowOff>
    </xdr:from>
    <xdr:to>
      <xdr:col>4</xdr:col>
      <xdr:colOff>0</xdr:colOff>
      <xdr:row>55</xdr:row>
      <xdr:rowOff>66675</xdr:rowOff>
    </xdr:to>
    <xdr:cxnSp macro="">
      <xdr:nvCxnSpPr>
        <xdr:cNvPr id="30" name="直線コネクタ 29"/>
        <xdr:cNvCxnSpPr/>
      </xdr:nvCxnSpPr>
      <xdr:spPr>
        <a:xfrm>
          <a:off x="2419350" y="1002030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51</xdr:row>
      <xdr:rowOff>123825</xdr:rowOff>
    </xdr:from>
    <xdr:to>
      <xdr:col>1</xdr:col>
      <xdr:colOff>200025</xdr:colOff>
      <xdr:row>51</xdr:row>
      <xdr:rowOff>123825</xdr:rowOff>
    </xdr:to>
    <xdr:cxnSp macro="">
      <xdr:nvCxnSpPr>
        <xdr:cNvPr id="32" name="直線コネクタ 31"/>
        <xdr:cNvCxnSpPr/>
      </xdr:nvCxnSpPr>
      <xdr:spPr>
        <a:xfrm>
          <a:off x="628650" y="93535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57</xdr:row>
      <xdr:rowOff>104775</xdr:rowOff>
    </xdr:from>
    <xdr:to>
      <xdr:col>4</xdr:col>
      <xdr:colOff>409575</xdr:colOff>
      <xdr:row>57</xdr:row>
      <xdr:rowOff>104775</xdr:rowOff>
    </xdr:to>
    <xdr:cxnSp macro="">
      <xdr:nvCxnSpPr>
        <xdr:cNvPr id="33" name="直線コネクタ 32"/>
        <xdr:cNvCxnSpPr/>
      </xdr:nvCxnSpPr>
      <xdr:spPr>
        <a:xfrm>
          <a:off x="2828925" y="104203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52</xdr:row>
      <xdr:rowOff>114300</xdr:rowOff>
    </xdr:from>
    <xdr:to>
      <xdr:col>6</xdr:col>
      <xdr:colOff>438150</xdr:colOff>
      <xdr:row>52</xdr:row>
      <xdr:rowOff>114300</xdr:rowOff>
    </xdr:to>
    <xdr:cxnSp macro="">
      <xdr:nvCxnSpPr>
        <xdr:cNvPr id="34" name="直線コネクタ 33"/>
        <xdr:cNvCxnSpPr/>
      </xdr:nvCxnSpPr>
      <xdr:spPr>
        <a:xfrm>
          <a:off x="4229100" y="952500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69</xdr:row>
      <xdr:rowOff>0</xdr:rowOff>
    </xdr:from>
    <xdr:to>
      <xdr:col>9</xdr:col>
      <xdr:colOff>9525</xdr:colOff>
      <xdr:row>90</xdr:row>
      <xdr:rowOff>0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87275"/>
          <a:ext cx="6000750" cy="3800475"/>
        </a:xfrm>
        <a:prstGeom prst="rect">
          <a:avLst/>
        </a:prstGeom>
      </xdr:spPr>
    </xdr:pic>
    <xdr:clientData/>
  </xdr:twoCellAnchor>
  <xdr:twoCellAnchor>
    <xdr:from>
      <xdr:col>4</xdr:col>
      <xdr:colOff>571500</xdr:colOff>
      <xdr:row>79</xdr:row>
      <xdr:rowOff>161925</xdr:rowOff>
    </xdr:from>
    <xdr:to>
      <xdr:col>5</xdr:col>
      <xdr:colOff>28575</xdr:colOff>
      <xdr:row>79</xdr:row>
      <xdr:rowOff>161925</xdr:rowOff>
    </xdr:to>
    <xdr:cxnSp macro="">
      <xdr:nvCxnSpPr>
        <xdr:cNvPr id="36" name="直線コネクタ 35"/>
        <xdr:cNvCxnSpPr/>
      </xdr:nvCxnSpPr>
      <xdr:spPr>
        <a:xfrm>
          <a:off x="3133725" y="144589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79</xdr:row>
      <xdr:rowOff>9525</xdr:rowOff>
    </xdr:from>
    <xdr:to>
      <xdr:col>4</xdr:col>
      <xdr:colOff>400050</xdr:colOff>
      <xdr:row>79</xdr:row>
      <xdr:rowOff>9525</xdr:rowOff>
    </xdr:to>
    <xdr:cxnSp macro="">
      <xdr:nvCxnSpPr>
        <xdr:cNvPr id="37" name="直線コネクタ 36"/>
        <xdr:cNvCxnSpPr/>
      </xdr:nvCxnSpPr>
      <xdr:spPr>
        <a:xfrm>
          <a:off x="2819400" y="143065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485775</xdr:colOff>
      <xdr:row>77</xdr:row>
      <xdr:rowOff>66675</xdr:rowOff>
    </xdr:from>
    <xdr:to>
      <xdr:col>2</xdr:col>
      <xdr:colOff>628650</xdr:colOff>
      <xdr:row>77</xdr:row>
      <xdr:rowOff>66675</xdr:rowOff>
    </xdr:to>
    <xdr:cxnSp macro="">
      <xdr:nvCxnSpPr>
        <xdr:cNvPr id="38" name="直線コネクタ 37"/>
        <xdr:cNvCxnSpPr/>
      </xdr:nvCxnSpPr>
      <xdr:spPr>
        <a:xfrm>
          <a:off x="1676400" y="140017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142875</xdr:colOff>
      <xdr:row>69</xdr:row>
      <xdr:rowOff>0</xdr:rowOff>
    </xdr:to>
    <xdr:cxnSp macro="">
      <xdr:nvCxnSpPr>
        <xdr:cNvPr id="39" name="直線コネクタ 38"/>
        <xdr:cNvCxnSpPr/>
      </xdr:nvCxnSpPr>
      <xdr:spPr>
        <a:xfrm>
          <a:off x="0" y="1248727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81</xdr:row>
      <xdr:rowOff>114300</xdr:rowOff>
    </xdr:from>
    <xdr:to>
      <xdr:col>7</xdr:col>
      <xdr:colOff>142875</xdr:colOff>
      <xdr:row>81</xdr:row>
      <xdr:rowOff>114300</xdr:rowOff>
    </xdr:to>
    <xdr:cxnSp macro="">
      <xdr:nvCxnSpPr>
        <xdr:cNvPr id="40" name="直線コネクタ 39"/>
        <xdr:cNvCxnSpPr/>
      </xdr:nvCxnSpPr>
      <xdr:spPr>
        <a:xfrm>
          <a:off x="4619625" y="1477327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476250</xdr:colOff>
      <xdr:row>81</xdr:row>
      <xdr:rowOff>104775</xdr:rowOff>
    </xdr:from>
    <xdr:to>
      <xdr:col>5</xdr:col>
      <xdr:colOff>619125</xdr:colOff>
      <xdr:row>81</xdr:row>
      <xdr:rowOff>104775</xdr:rowOff>
    </xdr:to>
    <xdr:cxnSp macro="">
      <xdr:nvCxnSpPr>
        <xdr:cNvPr id="41" name="直線コネクタ 40"/>
        <xdr:cNvCxnSpPr/>
      </xdr:nvCxnSpPr>
      <xdr:spPr>
        <a:xfrm>
          <a:off x="3724275" y="147637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91</xdr:row>
      <xdr:rowOff>0</xdr:rowOff>
    </xdr:from>
    <xdr:to>
      <xdr:col>9</xdr:col>
      <xdr:colOff>9525</xdr:colOff>
      <xdr:row>108</xdr:row>
      <xdr:rowOff>162377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6000750" cy="3238952"/>
        </a:xfrm>
        <a:prstGeom prst="rect">
          <a:avLst/>
        </a:prstGeom>
      </xdr:spPr>
    </xdr:pic>
    <xdr:clientData/>
  </xdr:twoCellAnchor>
  <xdr:twoCellAnchor>
    <xdr:from>
      <xdr:col>5</xdr:col>
      <xdr:colOff>238125</xdr:colOff>
      <xdr:row>98</xdr:row>
      <xdr:rowOff>104775</xdr:rowOff>
    </xdr:from>
    <xdr:to>
      <xdr:col>5</xdr:col>
      <xdr:colOff>381000</xdr:colOff>
      <xdr:row>98</xdr:row>
      <xdr:rowOff>104775</xdr:rowOff>
    </xdr:to>
    <xdr:cxnSp macro="">
      <xdr:nvCxnSpPr>
        <xdr:cNvPr id="43" name="直線コネクタ 42"/>
        <xdr:cNvCxnSpPr/>
      </xdr:nvCxnSpPr>
      <xdr:spPr>
        <a:xfrm>
          <a:off x="3486150" y="178403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98</xdr:row>
      <xdr:rowOff>104775</xdr:rowOff>
    </xdr:from>
    <xdr:to>
      <xdr:col>2</xdr:col>
      <xdr:colOff>447675</xdr:colOff>
      <xdr:row>98</xdr:row>
      <xdr:rowOff>104775</xdr:rowOff>
    </xdr:to>
    <xdr:cxnSp macro="">
      <xdr:nvCxnSpPr>
        <xdr:cNvPr id="44" name="直線コネクタ 43"/>
        <xdr:cNvCxnSpPr/>
      </xdr:nvCxnSpPr>
      <xdr:spPr>
        <a:xfrm>
          <a:off x="1495425" y="178403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110</xdr:row>
      <xdr:rowOff>0</xdr:rowOff>
    </xdr:from>
    <xdr:to>
      <xdr:col>9</xdr:col>
      <xdr:colOff>9525</xdr:colOff>
      <xdr:row>133</xdr:row>
      <xdr:rowOff>172055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907250"/>
          <a:ext cx="6000750" cy="4334480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123</xdr:row>
      <xdr:rowOff>95250</xdr:rowOff>
    </xdr:from>
    <xdr:to>
      <xdr:col>2</xdr:col>
      <xdr:colOff>295275</xdr:colOff>
      <xdr:row>123</xdr:row>
      <xdr:rowOff>95250</xdr:rowOff>
    </xdr:to>
    <xdr:cxnSp macro="">
      <xdr:nvCxnSpPr>
        <xdr:cNvPr id="46" name="直線コネクタ 45"/>
        <xdr:cNvCxnSpPr/>
      </xdr:nvCxnSpPr>
      <xdr:spPr>
        <a:xfrm>
          <a:off x="1343025" y="2235517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123</xdr:row>
      <xdr:rowOff>104775</xdr:rowOff>
    </xdr:from>
    <xdr:to>
      <xdr:col>3</xdr:col>
      <xdr:colOff>57150</xdr:colOff>
      <xdr:row>123</xdr:row>
      <xdr:rowOff>104775</xdr:rowOff>
    </xdr:to>
    <xdr:cxnSp macro="">
      <xdr:nvCxnSpPr>
        <xdr:cNvPr id="47" name="直線コネクタ 46"/>
        <xdr:cNvCxnSpPr/>
      </xdr:nvCxnSpPr>
      <xdr:spPr>
        <a:xfrm>
          <a:off x="1790700" y="2236470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119</xdr:row>
      <xdr:rowOff>0</xdr:rowOff>
    </xdr:from>
    <xdr:to>
      <xdr:col>4</xdr:col>
      <xdr:colOff>228600</xdr:colOff>
      <xdr:row>119</xdr:row>
      <xdr:rowOff>0</xdr:rowOff>
    </xdr:to>
    <xdr:cxnSp macro="">
      <xdr:nvCxnSpPr>
        <xdr:cNvPr id="49" name="直線コネクタ 48"/>
        <xdr:cNvCxnSpPr/>
      </xdr:nvCxnSpPr>
      <xdr:spPr>
        <a:xfrm>
          <a:off x="2647950" y="215360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117</xdr:row>
      <xdr:rowOff>57150</xdr:rowOff>
    </xdr:from>
    <xdr:to>
      <xdr:col>7</xdr:col>
      <xdr:colOff>619125</xdr:colOff>
      <xdr:row>117</xdr:row>
      <xdr:rowOff>57150</xdr:rowOff>
    </xdr:to>
    <xdr:cxnSp macro="">
      <xdr:nvCxnSpPr>
        <xdr:cNvPr id="50" name="直線コネクタ 49"/>
        <xdr:cNvCxnSpPr/>
      </xdr:nvCxnSpPr>
      <xdr:spPr>
        <a:xfrm>
          <a:off x="5095875" y="212312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117</xdr:row>
      <xdr:rowOff>152400</xdr:rowOff>
    </xdr:from>
    <xdr:to>
      <xdr:col>5</xdr:col>
      <xdr:colOff>219075</xdr:colOff>
      <xdr:row>117</xdr:row>
      <xdr:rowOff>152400</xdr:rowOff>
    </xdr:to>
    <xdr:cxnSp macro="">
      <xdr:nvCxnSpPr>
        <xdr:cNvPr id="51" name="直線コネクタ 50"/>
        <xdr:cNvCxnSpPr/>
      </xdr:nvCxnSpPr>
      <xdr:spPr>
        <a:xfrm>
          <a:off x="3324225" y="2132647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117</xdr:row>
      <xdr:rowOff>57150</xdr:rowOff>
    </xdr:from>
    <xdr:to>
      <xdr:col>6</xdr:col>
      <xdr:colOff>314325</xdr:colOff>
      <xdr:row>117</xdr:row>
      <xdr:rowOff>57150</xdr:rowOff>
    </xdr:to>
    <xdr:cxnSp macro="">
      <xdr:nvCxnSpPr>
        <xdr:cNvPr id="52" name="直線コネクタ 51"/>
        <xdr:cNvCxnSpPr/>
      </xdr:nvCxnSpPr>
      <xdr:spPr>
        <a:xfrm>
          <a:off x="4105275" y="212312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135</xdr:row>
      <xdr:rowOff>0</xdr:rowOff>
    </xdr:from>
    <xdr:to>
      <xdr:col>9</xdr:col>
      <xdr:colOff>28574</xdr:colOff>
      <xdr:row>158</xdr:row>
      <xdr:rowOff>19634</xdr:rowOff>
    </xdr:to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31625"/>
          <a:ext cx="6019799" cy="4182059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151</xdr:row>
      <xdr:rowOff>85725</xdr:rowOff>
    </xdr:from>
    <xdr:to>
      <xdr:col>6</xdr:col>
      <xdr:colOff>381000</xdr:colOff>
      <xdr:row>151</xdr:row>
      <xdr:rowOff>85725</xdr:rowOff>
    </xdr:to>
    <xdr:cxnSp macro="">
      <xdr:nvCxnSpPr>
        <xdr:cNvPr id="54" name="直線コネクタ 53"/>
        <xdr:cNvCxnSpPr/>
      </xdr:nvCxnSpPr>
      <xdr:spPr>
        <a:xfrm>
          <a:off x="4171950" y="274129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151</xdr:row>
      <xdr:rowOff>133350</xdr:rowOff>
    </xdr:from>
    <xdr:to>
      <xdr:col>5</xdr:col>
      <xdr:colOff>552450</xdr:colOff>
      <xdr:row>151</xdr:row>
      <xdr:rowOff>133350</xdr:rowOff>
    </xdr:to>
    <xdr:cxnSp macro="">
      <xdr:nvCxnSpPr>
        <xdr:cNvPr id="55" name="直線コネクタ 54"/>
        <xdr:cNvCxnSpPr/>
      </xdr:nvCxnSpPr>
      <xdr:spPr>
        <a:xfrm>
          <a:off x="3657600" y="2746057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151</xdr:row>
      <xdr:rowOff>123825</xdr:rowOff>
    </xdr:from>
    <xdr:to>
      <xdr:col>4</xdr:col>
      <xdr:colOff>304800</xdr:colOff>
      <xdr:row>151</xdr:row>
      <xdr:rowOff>123825</xdr:rowOff>
    </xdr:to>
    <xdr:cxnSp macro="">
      <xdr:nvCxnSpPr>
        <xdr:cNvPr id="56" name="直線コネクタ 55"/>
        <xdr:cNvCxnSpPr/>
      </xdr:nvCxnSpPr>
      <xdr:spPr>
        <a:xfrm>
          <a:off x="2724150" y="274510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147</xdr:row>
      <xdr:rowOff>9525</xdr:rowOff>
    </xdr:from>
    <xdr:to>
      <xdr:col>3</xdr:col>
      <xdr:colOff>190500</xdr:colOff>
      <xdr:row>147</xdr:row>
      <xdr:rowOff>9525</xdr:rowOff>
    </xdr:to>
    <xdr:cxnSp macro="">
      <xdr:nvCxnSpPr>
        <xdr:cNvPr id="57" name="直線コネクタ 56"/>
        <xdr:cNvCxnSpPr/>
      </xdr:nvCxnSpPr>
      <xdr:spPr>
        <a:xfrm>
          <a:off x="1924050" y="266128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141</xdr:row>
      <xdr:rowOff>57150</xdr:rowOff>
    </xdr:from>
    <xdr:to>
      <xdr:col>1</xdr:col>
      <xdr:colOff>38100</xdr:colOff>
      <xdr:row>141</xdr:row>
      <xdr:rowOff>57150</xdr:rowOff>
    </xdr:to>
    <xdr:cxnSp macro="">
      <xdr:nvCxnSpPr>
        <xdr:cNvPr id="59" name="直線コネクタ 58"/>
        <xdr:cNvCxnSpPr/>
      </xdr:nvCxnSpPr>
      <xdr:spPr>
        <a:xfrm>
          <a:off x="466725" y="255746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144</xdr:row>
      <xdr:rowOff>152400</xdr:rowOff>
    </xdr:from>
    <xdr:to>
      <xdr:col>7</xdr:col>
      <xdr:colOff>209550</xdr:colOff>
      <xdr:row>144</xdr:row>
      <xdr:rowOff>152400</xdr:rowOff>
    </xdr:to>
    <xdr:cxnSp macro="">
      <xdr:nvCxnSpPr>
        <xdr:cNvPr id="60" name="直線コネクタ 59"/>
        <xdr:cNvCxnSpPr/>
      </xdr:nvCxnSpPr>
      <xdr:spPr>
        <a:xfrm>
          <a:off x="4686300" y="2621280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144</xdr:row>
      <xdr:rowOff>142875</xdr:rowOff>
    </xdr:from>
    <xdr:to>
      <xdr:col>8</xdr:col>
      <xdr:colOff>85725</xdr:colOff>
      <xdr:row>144</xdr:row>
      <xdr:rowOff>142875</xdr:rowOff>
    </xdr:to>
    <xdr:cxnSp macro="">
      <xdr:nvCxnSpPr>
        <xdr:cNvPr id="62" name="直線コネクタ 61"/>
        <xdr:cNvCxnSpPr/>
      </xdr:nvCxnSpPr>
      <xdr:spPr>
        <a:xfrm>
          <a:off x="5248275" y="2620327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159</xdr:row>
      <xdr:rowOff>0</xdr:rowOff>
    </xdr:from>
    <xdr:to>
      <xdr:col>9</xdr:col>
      <xdr:colOff>19049</xdr:colOff>
      <xdr:row>184</xdr:row>
      <xdr:rowOff>631</xdr:rowOff>
    </xdr:to>
    <xdr:pic>
      <xdr:nvPicPr>
        <xdr:cNvPr id="64" name="図 6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775025"/>
          <a:ext cx="6010274" cy="4525006"/>
        </a:xfrm>
        <a:prstGeom prst="rect">
          <a:avLst/>
        </a:prstGeom>
      </xdr:spPr>
    </xdr:pic>
    <xdr:clientData/>
  </xdr:twoCellAnchor>
  <xdr:twoCellAnchor>
    <xdr:from>
      <xdr:col>6</xdr:col>
      <xdr:colOff>85725</xdr:colOff>
      <xdr:row>167</xdr:row>
      <xdr:rowOff>19050</xdr:rowOff>
    </xdr:from>
    <xdr:to>
      <xdr:col>6</xdr:col>
      <xdr:colOff>228600</xdr:colOff>
      <xdr:row>167</xdr:row>
      <xdr:rowOff>19050</xdr:rowOff>
    </xdr:to>
    <xdr:cxnSp macro="">
      <xdr:nvCxnSpPr>
        <xdr:cNvPr id="65" name="直線コネクタ 64"/>
        <xdr:cNvCxnSpPr/>
      </xdr:nvCxnSpPr>
      <xdr:spPr>
        <a:xfrm>
          <a:off x="4019550" y="3024187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174</xdr:row>
      <xdr:rowOff>114300</xdr:rowOff>
    </xdr:from>
    <xdr:to>
      <xdr:col>4</xdr:col>
      <xdr:colOff>190500</xdr:colOff>
      <xdr:row>174</xdr:row>
      <xdr:rowOff>114300</xdr:rowOff>
    </xdr:to>
    <xdr:cxnSp macro="">
      <xdr:nvCxnSpPr>
        <xdr:cNvPr id="66" name="直線コネクタ 65"/>
        <xdr:cNvCxnSpPr/>
      </xdr:nvCxnSpPr>
      <xdr:spPr>
        <a:xfrm>
          <a:off x="2609850" y="316039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178</xdr:row>
      <xdr:rowOff>28575</xdr:rowOff>
    </xdr:from>
    <xdr:to>
      <xdr:col>3</xdr:col>
      <xdr:colOff>352425</xdr:colOff>
      <xdr:row>178</xdr:row>
      <xdr:rowOff>28575</xdr:rowOff>
    </xdr:to>
    <xdr:cxnSp macro="">
      <xdr:nvCxnSpPr>
        <xdr:cNvPr id="68" name="直線コネクタ 67"/>
        <xdr:cNvCxnSpPr/>
      </xdr:nvCxnSpPr>
      <xdr:spPr>
        <a:xfrm>
          <a:off x="2085975" y="322421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183</xdr:row>
      <xdr:rowOff>85725</xdr:rowOff>
    </xdr:from>
    <xdr:to>
      <xdr:col>1</xdr:col>
      <xdr:colOff>514350</xdr:colOff>
      <xdr:row>183</xdr:row>
      <xdr:rowOff>85725</xdr:rowOff>
    </xdr:to>
    <xdr:cxnSp macro="">
      <xdr:nvCxnSpPr>
        <xdr:cNvPr id="69" name="直線コネクタ 68"/>
        <xdr:cNvCxnSpPr/>
      </xdr:nvCxnSpPr>
      <xdr:spPr>
        <a:xfrm>
          <a:off x="942975" y="332041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162</xdr:row>
      <xdr:rowOff>171450</xdr:rowOff>
    </xdr:from>
    <xdr:to>
      <xdr:col>7</xdr:col>
      <xdr:colOff>609600</xdr:colOff>
      <xdr:row>162</xdr:row>
      <xdr:rowOff>171450</xdr:rowOff>
    </xdr:to>
    <xdr:cxnSp macro="">
      <xdr:nvCxnSpPr>
        <xdr:cNvPr id="70" name="直線コネクタ 69"/>
        <xdr:cNvCxnSpPr/>
      </xdr:nvCxnSpPr>
      <xdr:spPr>
        <a:xfrm>
          <a:off x="5086350" y="2948940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162</xdr:row>
      <xdr:rowOff>171450</xdr:rowOff>
    </xdr:from>
    <xdr:to>
      <xdr:col>8</xdr:col>
      <xdr:colOff>104775</xdr:colOff>
      <xdr:row>162</xdr:row>
      <xdr:rowOff>171450</xdr:rowOff>
    </xdr:to>
    <xdr:cxnSp macro="">
      <xdr:nvCxnSpPr>
        <xdr:cNvPr id="71" name="直線コネクタ 70"/>
        <xdr:cNvCxnSpPr/>
      </xdr:nvCxnSpPr>
      <xdr:spPr>
        <a:xfrm>
          <a:off x="5267325" y="2948940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185</xdr:row>
      <xdr:rowOff>0</xdr:rowOff>
    </xdr:from>
    <xdr:to>
      <xdr:col>9</xdr:col>
      <xdr:colOff>9525</xdr:colOff>
      <xdr:row>209</xdr:row>
      <xdr:rowOff>19659</xdr:rowOff>
    </xdr:to>
    <xdr:pic>
      <xdr:nvPicPr>
        <xdr:cNvPr id="72" name="図 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480375"/>
          <a:ext cx="6000750" cy="4363059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189</xdr:row>
      <xdr:rowOff>28575</xdr:rowOff>
    </xdr:from>
    <xdr:to>
      <xdr:col>1</xdr:col>
      <xdr:colOff>190500</xdr:colOff>
      <xdr:row>189</xdr:row>
      <xdr:rowOff>28575</xdr:rowOff>
    </xdr:to>
    <xdr:cxnSp macro="">
      <xdr:nvCxnSpPr>
        <xdr:cNvPr id="73" name="直線コネクタ 72"/>
        <xdr:cNvCxnSpPr/>
      </xdr:nvCxnSpPr>
      <xdr:spPr>
        <a:xfrm>
          <a:off x="619125" y="342328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189</xdr:row>
      <xdr:rowOff>38100</xdr:rowOff>
    </xdr:from>
    <xdr:to>
      <xdr:col>1</xdr:col>
      <xdr:colOff>400050</xdr:colOff>
      <xdr:row>189</xdr:row>
      <xdr:rowOff>38100</xdr:rowOff>
    </xdr:to>
    <xdr:cxnSp macro="">
      <xdr:nvCxnSpPr>
        <xdr:cNvPr id="75" name="直線コネクタ 74"/>
        <xdr:cNvCxnSpPr/>
      </xdr:nvCxnSpPr>
      <xdr:spPr>
        <a:xfrm>
          <a:off x="828675" y="3424237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188</xdr:row>
      <xdr:rowOff>133350</xdr:rowOff>
    </xdr:from>
    <xdr:to>
      <xdr:col>2</xdr:col>
      <xdr:colOff>504825</xdr:colOff>
      <xdr:row>188</xdr:row>
      <xdr:rowOff>133350</xdr:rowOff>
    </xdr:to>
    <xdr:cxnSp macro="">
      <xdr:nvCxnSpPr>
        <xdr:cNvPr id="77" name="直線コネクタ 76"/>
        <xdr:cNvCxnSpPr/>
      </xdr:nvCxnSpPr>
      <xdr:spPr>
        <a:xfrm>
          <a:off x="1552575" y="341566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194</xdr:row>
      <xdr:rowOff>76200</xdr:rowOff>
    </xdr:from>
    <xdr:to>
      <xdr:col>4</xdr:col>
      <xdr:colOff>152400</xdr:colOff>
      <xdr:row>194</xdr:row>
      <xdr:rowOff>76200</xdr:rowOff>
    </xdr:to>
    <xdr:cxnSp macro="">
      <xdr:nvCxnSpPr>
        <xdr:cNvPr id="78" name="直線コネクタ 77"/>
        <xdr:cNvCxnSpPr/>
      </xdr:nvCxnSpPr>
      <xdr:spPr>
        <a:xfrm>
          <a:off x="2571750" y="351853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201</xdr:row>
      <xdr:rowOff>76200</xdr:rowOff>
    </xdr:from>
    <xdr:to>
      <xdr:col>5</xdr:col>
      <xdr:colOff>381000</xdr:colOff>
      <xdr:row>201</xdr:row>
      <xdr:rowOff>76200</xdr:rowOff>
    </xdr:to>
    <xdr:cxnSp macro="">
      <xdr:nvCxnSpPr>
        <xdr:cNvPr id="79" name="直線コネクタ 78"/>
        <xdr:cNvCxnSpPr/>
      </xdr:nvCxnSpPr>
      <xdr:spPr>
        <a:xfrm>
          <a:off x="3486150" y="3645217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201</xdr:row>
      <xdr:rowOff>95250</xdr:rowOff>
    </xdr:from>
    <xdr:to>
      <xdr:col>7</xdr:col>
      <xdr:colOff>342900</xdr:colOff>
      <xdr:row>201</xdr:row>
      <xdr:rowOff>95250</xdr:rowOff>
    </xdr:to>
    <xdr:cxnSp macro="">
      <xdr:nvCxnSpPr>
        <xdr:cNvPr id="80" name="直線コネクタ 79"/>
        <xdr:cNvCxnSpPr/>
      </xdr:nvCxnSpPr>
      <xdr:spPr>
        <a:xfrm>
          <a:off x="4819650" y="364712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210</xdr:row>
      <xdr:rowOff>0</xdr:rowOff>
    </xdr:from>
    <xdr:to>
      <xdr:col>9</xdr:col>
      <xdr:colOff>9525</xdr:colOff>
      <xdr:row>231</xdr:row>
      <xdr:rowOff>57688</xdr:rowOff>
    </xdr:to>
    <xdr:pic>
      <xdr:nvPicPr>
        <xdr:cNvPr id="81" name="図 8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04750"/>
          <a:ext cx="6000750" cy="3858163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227</xdr:row>
      <xdr:rowOff>57150</xdr:rowOff>
    </xdr:from>
    <xdr:to>
      <xdr:col>1</xdr:col>
      <xdr:colOff>314325</xdr:colOff>
      <xdr:row>227</xdr:row>
      <xdr:rowOff>57150</xdr:rowOff>
    </xdr:to>
    <xdr:cxnSp macro="">
      <xdr:nvCxnSpPr>
        <xdr:cNvPr id="82" name="直線コネクタ 81"/>
        <xdr:cNvCxnSpPr/>
      </xdr:nvCxnSpPr>
      <xdr:spPr>
        <a:xfrm>
          <a:off x="742950" y="4113847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224</xdr:row>
      <xdr:rowOff>161925</xdr:rowOff>
    </xdr:from>
    <xdr:to>
      <xdr:col>2</xdr:col>
      <xdr:colOff>419100</xdr:colOff>
      <xdr:row>224</xdr:row>
      <xdr:rowOff>161925</xdr:rowOff>
    </xdr:to>
    <xdr:cxnSp macro="">
      <xdr:nvCxnSpPr>
        <xdr:cNvPr id="84" name="直線コネクタ 83"/>
        <xdr:cNvCxnSpPr/>
      </xdr:nvCxnSpPr>
      <xdr:spPr>
        <a:xfrm>
          <a:off x="1466850" y="407003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657225</xdr:colOff>
      <xdr:row>221</xdr:row>
      <xdr:rowOff>28575</xdr:rowOff>
    </xdr:from>
    <xdr:to>
      <xdr:col>4</xdr:col>
      <xdr:colOff>114300</xdr:colOff>
      <xdr:row>221</xdr:row>
      <xdr:rowOff>28575</xdr:rowOff>
    </xdr:to>
    <xdr:cxnSp macro="">
      <xdr:nvCxnSpPr>
        <xdr:cNvPr id="86" name="直線コネクタ 85"/>
        <xdr:cNvCxnSpPr/>
      </xdr:nvCxnSpPr>
      <xdr:spPr>
        <a:xfrm>
          <a:off x="2533650" y="4002405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523875</xdr:colOff>
      <xdr:row>216</xdr:row>
      <xdr:rowOff>114300</xdr:rowOff>
    </xdr:from>
    <xdr:to>
      <xdr:col>5</xdr:col>
      <xdr:colOff>666750</xdr:colOff>
      <xdr:row>216</xdr:row>
      <xdr:rowOff>114300</xdr:rowOff>
    </xdr:to>
    <xdr:cxnSp macro="">
      <xdr:nvCxnSpPr>
        <xdr:cNvPr id="87" name="直線コネクタ 86"/>
        <xdr:cNvCxnSpPr/>
      </xdr:nvCxnSpPr>
      <xdr:spPr>
        <a:xfrm>
          <a:off x="3771900" y="39204900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647700</xdr:colOff>
      <xdr:row>213</xdr:row>
      <xdr:rowOff>19050</xdr:rowOff>
    </xdr:from>
    <xdr:to>
      <xdr:col>7</xdr:col>
      <xdr:colOff>104775</xdr:colOff>
      <xdr:row>213</xdr:row>
      <xdr:rowOff>19050</xdr:rowOff>
    </xdr:to>
    <xdr:cxnSp macro="">
      <xdr:nvCxnSpPr>
        <xdr:cNvPr id="88" name="直線コネクタ 87"/>
        <xdr:cNvCxnSpPr/>
      </xdr:nvCxnSpPr>
      <xdr:spPr>
        <a:xfrm>
          <a:off x="4581525" y="385667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213</xdr:row>
      <xdr:rowOff>19050</xdr:rowOff>
    </xdr:from>
    <xdr:to>
      <xdr:col>8</xdr:col>
      <xdr:colOff>57150</xdr:colOff>
      <xdr:row>213</xdr:row>
      <xdr:rowOff>19050</xdr:rowOff>
    </xdr:to>
    <xdr:cxnSp macro="">
      <xdr:nvCxnSpPr>
        <xdr:cNvPr id="89" name="直線コネクタ 88"/>
        <xdr:cNvCxnSpPr/>
      </xdr:nvCxnSpPr>
      <xdr:spPr>
        <a:xfrm>
          <a:off x="5219700" y="38566725"/>
          <a:ext cx="142875" cy="0"/>
        </a:xfrm>
        <a:prstGeom prst="line">
          <a:avLst/>
        </a:prstGeom>
        <a:ln w="15875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zoomScale="115" zoomScaleNormal="115" workbookViewId="0">
      <pane ySplit="8" topLeftCell="A69" activePane="bottomLeft" state="frozen"/>
      <selection pane="bottomLeft" activeCell="C88" sqref="C88:D88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0" t="s">
        <v>5</v>
      </c>
      <c r="C2" s="60"/>
      <c r="D2" s="63" t="s">
        <v>47</v>
      </c>
      <c r="E2" s="63"/>
      <c r="F2" s="60" t="s">
        <v>6</v>
      </c>
      <c r="G2" s="60"/>
      <c r="H2" s="63" t="s">
        <v>48</v>
      </c>
      <c r="I2" s="63"/>
      <c r="J2" s="60" t="s">
        <v>7</v>
      </c>
      <c r="K2" s="60"/>
      <c r="L2" s="70">
        <f>C9</f>
        <v>100000</v>
      </c>
      <c r="M2" s="63"/>
      <c r="N2" s="60" t="s">
        <v>8</v>
      </c>
      <c r="O2" s="60"/>
      <c r="P2" s="70" t="e">
        <f>C108+R108</f>
        <v>#VALUE!</v>
      </c>
      <c r="Q2" s="63"/>
      <c r="R2" s="1"/>
      <c r="S2" s="1"/>
      <c r="T2" s="1"/>
    </row>
    <row r="3" spans="2:21" ht="57" customHeight="1" x14ac:dyDescent="0.15">
      <c r="B3" s="60" t="s">
        <v>9</v>
      </c>
      <c r="C3" s="60"/>
      <c r="D3" s="71" t="s">
        <v>38</v>
      </c>
      <c r="E3" s="71"/>
      <c r="F3" s="71"/>
      <c r="G3" s="71"/>
      <c r="H3" s="71"/>
      <c r="I3" s="71"/>
      <c r="J3" s="60" t="s">
        <v>10</v>
      </c>
      <c r="K3" s="60"/>
      <c r="L3" s="71" t="s">
        <v>35</v>
      </c>
      <c r="M3" s="72"/>
      <c r="N3" s="72"/>
      <c r="O3" s="72"/>
      <c r="P3" s="72"/>
      <c r="Q3" s="72"/>
      <c r="R3" s="1"/>
      <c r="S3" s="1"/>
    </row>
    <row r="4" spans="2:21" x14ac:dyDescent="0.15">
      <c r="B4" s="60" t="s">
        <v>11</v>
      </c>
      <c r="C4" s="60"/>
      <c r="D4" s="68">
        <f>SUM($R$9:$S$993)</f>
        <v>26982610.484408367</v>
      </c>
      <c r="E4" s="68"/>
      <c r="F4" s="60" t="s">
        <v>12</v>
      </c>
      <c r="G4" s="60"/>
      <c r="H4" s="69">
        <f>SUM($T$9:$U$108)</f>
        <v>5980.7000000000035</v>
      </c>
      <c r="I4" s="63"/>
      <c r="J4" s="73" t="s">
        <v>13</v>
      </c>
      <c r="K4" s="73"/>
      <c r="L4" s="70">
        <f>MAX($C$9:$D$990)-C9</f>
        <v>27805155.108820193</v>
      </c>
      <c r="M4" s="70"/>
      <c r="N4" s="73" t="s">
        <v>14</v>
      </c>
      <c r="O4" s="73"/>
      <c r="P4" s="68">
        <f>MIN($C$9:$D$990)-C9</f>
        <v>-5159.3531694916019</v>
      </c>
      <c r="Q4" s="68"/>
      <c r="R4" s="1"/>
      <c r="S4" s="1"/>
      <c r="T4" s="1"/>
    </row>
    <row r="5" spans="2:21" x14ac:dyDescent="0.15">
      <c r="B5" s="37" t="s">
        <v>15</v>
      </c>
      <c r="C5" s="2">
        <f>COUNTIF($R$9:$R$990,"&gt;0")</f>
        <v>51</v>
      </c>
      <c r="D5" s="38" t="s">
        <v>16</v>
      </c>
      <c r="E5" s="16">
        <f>COUNTIF($R$9:$R$990,"&lt;0")</f>
        <v>29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0.63749999999999996</v>
      </c>
      <c r="J5" s="59" t="s">
        <v>19</v>
      </c>
      <c r="K5" s="60"/>
      <c r="L5" s="61"/>
      <c r="M5" s="62"/>
      <c r="N5" s="18" t="s">
        <v>20</v>
      </c>
      <c r="O5" s="9"/>
      <c r="P5" s="61"/>
      <c r="Q5" s="62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43" t="s">
        <v>21</v>
      </c>
      <c r="C7" s="45" t="s">
        <v>22</v>
      </c>
      <c r="D7" s="46"/>
      <c r="E7" s="49" t="s">
        <v>23</v>
      </c>
      <c r="F7" s="50"/>
      <c r="G7" s="50"/>
      <c r="H7" s="50"/>
      <c r="I7" s="51"/>
      <c r="J7" s="52" t="s">
        <v>24</v>
      </c>
      <c r="K7" s="53"/>
      <c r="L7" s="54"/>
      <c r="M7" s="55" t="s">
        <v>25</v>
      </c>
      <c r="N7" s="56" t="s">
        <v>26</v>
      </c>
      <c r="O7" s="57"/>
      <c r="P7" s="57"/>
      <c r="Q7" s="58"/>
      <c r="R7" s="64" t="s">
        <v>27</v>
      </c>
      <c r="S7" s="64"/>
      <c r="T7" s="64"/>
      <c r="U7" s="64"/>
    </row>
    <row r="8" spans="2:21" x14ac:dyDescent="0.15">
      <c r="B8" s="44"/>
      <c r="C8" s="47"/>
      <c r="D8" s="48"/>
      <c r="E8" s="19" t="s">
        <v>28</v>
      </c>
      <c r="F8" s="19" t="s">
        <v>29</v>
      </c>
      <c r="G8" s="19" t="s">
        <v>30</v>
      </c>
      <c r="H8" s="65" t="s">
        <v>31</v>
      </c>
      <c r="I8" s="51"/>
      <c r="J8" s="4" t="s">
        <v>32</v>
      </c>
      <c r="K8" s="66" t="s">
        <v>33</v>
      </c>
      <c r="L8" s="54"/>
      <c r="M8" s="55"/>
      <c r="N8" s="5" t="s">
        <v>28</v>
      </c>
      <c r="O8" s="5" t="s">
        <v>29</v>
      </c>
      <c r="P8" s="67" t="s">
        <v>31</v>
      </c>
      <c r="Q8" s="58"/>
      <c r="R8" s="64" t="s">
        <v>34</v>
      </c>
      <c r="S8" s="64"/>
      <c r="T8" s="64" t="s">
        <v>32</v>
      </c>
      <c r="U8" s="64"/>
    </row>
    <row r="9" spans="2:21" x14ac:dyDescent="0.15">
      <c r="B9" s="36">
        <v>1</v>
      </c>
      <c r="C9" s="39">
        <v>100000</v>
      </c>
      <c r="D9" s="39"/>
      <c r="E9" s="36">
        <v>2010</v>
      </c>
      <c r="F9" s="8">
        <v>42381</v>
      </c>
      <c r="G9" s="36" t="s">
        <v>3</v>
      </c>
      <c r="H9" s="40">
        <v>91.82</v>
      </c>
      <c r="I9" s="40"/>
      <c r="J9" s="36">
        <v>59</v>
      </c>
      <c r="K9" s="39">
        <f t="shared" ref="K9:K72" si="0">IF(F9="","",C9*0.03)</f>
        <v>3000</v>
      </c>
      <c r="L9" s="39"/>
      <c r="M9" s="6">
        <f>IF(J9="","",(K9/J9)/1000)</f>
        <v>5.084745762711864E-2</v>
      </c>
      <c r="N9" s="36">
        <v>2010</v>
      </c>
      <c r="O9" s="8">
        <v>42111</v>
      </c>
      <c r="P9" s="40">
        <v>91.05</v>
      </c>
      <c r="Q9" s="40"/>
      <c r="R9" s="41">
        <f>IF(O9="","",(IF(G9="売",H9-P9,P9-H9))*M9*100000)</f>
        <v>3915.2542372881148</v>
      </c>
      <c r="S9" s="41"/>
      <c r="T9" s="42">
        <f>IF(O9="","",IF(R9&lt;0,J9*(-1),IF(G9="買",(P9-H9)*100,(H9-P9)*100)))</f>
        <v>76.999999999999602</v>
      </c>
      <c r="U9" s="42"/>
    </row>
    <row r="10" spans="2:21" x14ac:dyDescent="0.15">
      <c r="B10" s="36">
        <v>2</v>
      </c>
      <c r="C10" s="39">
        <f t="shared" ref="C10:C73" si="1">IF(R9="","",C9+R9)</f>
        <v>103915.25423728811</v>
      </c>
      <c r="D10" s="39"/>
      <c r="E10" s="36">
        <v>2010</v>
      </c>
      <c r="F10" s="8">
        <v>42402</v>
      </c>
      <c r="G10" s="36" t="s">
        <v>4</v>
      </c>
      <c r="H10" s="40">
        <v>90.79</v>
      </c>
      <c r="I10" s="40"/>
      <c r="J10" s="36">
        <v>33</v>
      </c>
      <c r="K10" s="39">
        <f t="shared" si="0"/>
        <v>3117.4576271186434</v>
      </c>
      <c r="L10" s="39"/>
      <c r="M10" s="6">
        <f t="shared" ref="M10:M73" si="2">IF(J10="","",(K10/J10)/1000)</f>
        <v>9.4468412942989188E-2</v>
      </c>
      <c r="N10" s="36">
        <v>2010</v>
      </c>
      <c r="O10" s="8">
        <v>42402</v>
      </c>
      <c r="P10" s="40">
        <v>90.46</v>
      </c>
      <c r="Q10" s="40"/>
      <c r="R10" s="41">
        <f t="shared" ref="R10:R73" si="3">IF(O10="","",(IF(G10="売",H10-P10,P10-H10))*M10*100000)</f>
        <v>-3117.4576271187611</v>
      </c>
      <c r="S10" s="41"/>
      <c r="T10" s="42">
        <f t="shared" ref="T10:T73" si="4">IF(O10="","",IF(R10&lt;0,J10*(-1),IF(G10="買",(P10-H10)*100,(H10-P10)*100)))</f>
        <v>-33</v>
      </c>
      <c r="U10" s="42"/>
    </row>
    <row r="11" spans="2:21" x14ac:dyDescent="0.15">
      <c r="B11" s="36">
        <v>3</v>
      </c>
      <c r="C11" s="39">
        <f t="shared" si="1"/>
        <v>100797.79661016936</v>
      </c>
      <c r="D11" s="39"/>
      <c r="E11" s="36">
        <v>2010</v>
      </c>
      <c r="F11" s="8">
        <v>42410</v>
      </c>
      <c r="G11" s="36" t="s">
        <v>4</v>
      </c>
      <c r="H11" s="40">
        <v>89.81</v>
      </c>
      <c r="I11" s="40"/>
      <c r="J11" s="36">
        <v>29</v>
      </c>
      <c r="K11" s="39">
        <f t="shared" si="0"/>
        <v>3023.9338983050807</v>
      </c>
      <c r="L11" s="39"/>
      <c r="M11" s="6">
        <f t="shared" si="2"/>
        <v>0.1042735827001752</v>
      </c>
      <c r="N11" s="36">
        <v>2010</v>
      </c>
      <c r="O11" s="8">
        <v>42410</v>
      </c>
      <c r="P11" s="40">
        <v>89.52</v>
      </c>
      <c r="Q11" s="40"/>
      <c r="R11" s="41">
        <f t="shared" si="3"/>
        <v>-3023.9338983051462</v>
      </c>
      <c r="S11" s="41"/>
      <c r="T11" s="42">
        <f t="shared" si="4"/>
        <v>-29</v>
      </c>
      <c r="U11" s="42"/>
    </row>
    <row r="12" spans="2:21" x14ac:dyDescent="0.15">
      <c r="B12" s="36">
        <v>4</v>
      </c>
      <c r="C12" s="39">
        <f t="shared" si="1"/>
        <v>97773.862711864218</v>
      </c>
      <c r="D12" s="39"/>
      <c r="E12" s="36">
        <v>2010</v>
      </c>
      <c r="F12" s="8">
        <v>42415</v>
      </c>
      <c r="G12" s="36" t="s">
        <v>4</v>
      </c>
      <c r="H12" s="40">
        <v>90.02</v>
      </c>
      <c r="I12" s="40"/>
      <c r="J12" s="36">
        <v>13</v>
      </c>
      <c r="K12" s="39">
        <f t="shared" si="0"/>
        <v>2933.2158813559263</v>
      </c>
      <c r="L12" s="39"/>
      <c r="M12" s="6">
        <f t="shared" si="2"/>
        <v>0.22563199087353281</v>
      </c>
      <c r="N12" s="36">
        <v>2010</v>
      </c>
      <c r="O12" s="8">
        <v>42416</v>
      </c>
      <c r="P12" s="40">
        <v>89.89</v>
      </c>
      <c r="Q12" s="40"/>
      <c r="R12" s="41">
        <f t="shared" si="3"/>
        <v>-2933.215881355824</v>
      </c>
      <c r="S12" s="41"/>
      <c r="T12" s="42">
        <f t="shared" si="4"/>
        <v>-13</v>
      </c>
      <c r="U12" s="42"/>
    </row>
    <row r="13" spans="2:21" x14ac:dyDescent="0.15">
      <c r="B13" s="36">
        <v>5</v>
      </c>
      <c r="C13" s="39">
        <f t="shared" si="1"/>
        <v>94840.646830508398</v>
      </c>
      <c r="D13" s="39"/>
      <c r="E13" s="36">
        <v>2010</v>
      </c>
      <c r="F13" s="8">
        <v>42422</v>
      </c>
      <c r="G13" s="36" t="s">
        <v>3</v>
      </c>
      <c r="H13" s="40">
        <v>91.18</v>
      </c>
      <c r="I13" s="40"/>
      <c r="J13" s="36">
        <v>31</v>
      </c>
      <c r="K13" s="39">
        <f t="shared" si="0"/>
        <v>2845.2194049152517</v>
      </c>
      <c r="L13" s="39"/>
      <c r="M13" s="6">
        <f t="shared" si="2"/>
        <v>9.1781271126298455E-2</v>
      </c>
      <c r="N13" s="36">
        <v>2010</v>
      </c>
      <c r="O13" s="8">
        <v>42433</v>
      </c>
      <c r="P13" s="40">
        <v>88.61</v>
      </c>
      <c r="Q13" s="40"/>
      <c r="R13" s="41">
        <f t="shared" si="3"/>
        <v>23587.786679458772</v>
      </c>
      <c r="S13" s="41"/>
      <c r="T13" s="42">
        <f t="shared" si="4"/>
        <v>257.00000000000074</v>
      </c>
      <c r="U13" s="42"/>
    </row>
    <row r="14" spans="2:21" x14ac:dyDescent="0.15">
      <c r="B14" s="36">
        <v>6</v>
      </c>
      <c r="C14" s="39">
        <f t="shared" si="1"/>
        <v>118428.43350996717</v>
      </c>
      <c r="D14" s="39"/>
      <c r="E14" s="36">
        <v>2010</v>
      </c>
      <c r="F14" s="8">
        <v>42448</v>
      </c>
      <c r="G14" s="36" t="s">
        <v>4</v>
      </c>
      <c r="H14" s="40">
        <v>90.59</v>
      </c>
      <c r="I14" s="40"/>
      <c r="J14" s="36">
        <v>26</v>
      </c>
      <c r="K14" s="39">
        <f t="shared" si="0"/>
        <v>3552.853005299015</v>
      </c>
      <c r="L14" s="39"/>
      <c r="M14" s="6">
        <f t="shared" si="2"/>
        <v>0.13664819251150059</v>
      </c>
      <c r="N14" s="36">
        <v>2010</v>
      </c>
      <c r="O14" s="8">
        <v>42451</v>
      </c>
      <c r="P14" s="40">
        <v>90.33</v>
      </c>
      <c r="Q14" s="40"/>
      <c r="R14" s="41">
        <f t="shared" si="3"/>
        <v>-3552.853005299085</v>
      </c>
      <c r="S14" s="41"/>
      <c r="T14" s="42">
        <f t="shared" si="4"/>
        <v>-26</v>
      </c>
      <c r="U14" s="42"/>
    </row>
    <row r="15" spans="2:21" x14ac:dyDescent="0.15">
      <c r="B15" s="36">
        <v>7</v>
      </c>
      <c r="C15" s="39">
        <f t="shared" si="1"/>
        <v>114875.58050466809</v>
      </c>
      <c r="D15" s="39"/>
      <c r="E15" s="36">
        <v>2010</v>
      </c>
      <c r="F15" s="8">
        <v>42476</v>
      </c>
      <c r="G15" s="36" t="s">
        <v>3</v>
      </c>
      <c r="H15" s="40">
        <v>92.52</v>
      </c>
      <c r="I15" s="40"/>
      <c r="J15" s="36">
        <v>59</v>
      </c>
      <c r="K15" s="39">
        <f t="shared" si="0"/>
        <v>3446.2674151400424</v>
      </c>
      <c r="L15" s="39"/>
      <c r="M15" s="6">
        <f t="shared" si="2"/>
        <v>5.8411312121017668E-2</v>
      </c>
      <c r="N15" s="36">
        <v>2010</v>
      </c>
      <c r="O15" s="8">
        <v>42479</v>
      </c>
      <c r="P15" s="40">
        <v>92.22</v>
      </c>
      <c r="Q15" s="40"/>
      <c r="R15" s="41">
        <f t="shared" si="3"/>
        <v>1752.3393636305136</v>
      </c>
      <c r="S15" s="41"/>
      <c r="T15" s="42">
        <f t="shared" si="4"/>
        <v>29.999999999999716</v>
      </c>
      <c r="U15" s="42"/>
    </row>
    <row r="16" spans="2:21" x14ac:dyDescent="0.15">
      <c r="B16" s="36">
        <v>8</v>
      </c>
      <c r="C16" s="39">
        <f t="shared" si="1"/>
        <v>116627.9198682986</v>
      </c>
      <c r="D16" s="39"/>
      <c r="E16" s="36">
        <v>2010</v>
      </c>
      <c r="F16" s="8">
        <v>42489</v>
      </c>
      <c r="G16" s="36" t="s">
        <v>4</v>
      </c>
      <c r="H16" s="40">
        <v>94.15</v>
      </c>
      <c r="I16" s="40"/>
      <c r="J16" s="36">
        <v>27</v>
      </c>
      <c r="K16" s="39">
        <f t="shared" si="0"/>
        <v>3498.8375960489579</v>
      </c>
      <c r="L16" s="39"/>
      <c r="M16" s="6">
        <f t="shared" si="2"/>
        <v>0.12958657763144288</v>
      </c>
      <c r="N16" s="36">
        <v>2010</v>
      </c>
      <c r="O16" s="8">
        <v>42490</v>
      </c>
      <c r="P16" s="40">
        <v>93.88</v>
      </c>
      <c r="Q16" s="40"/>
      <c r="R16" s="41">
        <f t="shared" si="3"/>
        <v>-3498.8375960490903</v>
      </c>
      <c r="S16" s="41"/>
      <c r="T16" s="42">
        <f t="shared" si="4"/>
        <v>-27</v>
      </c>
      <c r="U16" s="42"/>
    </row>
    <row r="17" spans="2:21" x14ac:dyDescent="0.15">
      <c r="B17" s="36">
        <v>9</v>
      </c>
      <c r="C17" s="39">
        <f t="shared" si="1"/>
        <v>113129.08227224951</v>
      </c>
      <c r="D17" s="39"/>
      <c r="E17" s="36">
        <v>2010</v>
      </c>
      <c r="F17" s="8">
        <v>42502</v>
      </c>
      <c r="G17" s="36" t="s">
        <v>4</v>
      </c>
      <c r="H17" s="40">
        <v>93.27</v>
      </c>
      <c r="I17" s="40"/>
      <c r="J17" s="36">
        <v>48</v>
      </c>
      <c r="K17" s="39">
        <f t="shared" si="0"/>
        <v>3393.8724681674853</v>
      </c>
      <c r="L17" s="39"/>
      <c r="M17" s="6">
        <f t="shared" si="2"/>
        <v>7.0705676420155933E-2</v>
      </c>
      <c r="N17" s="36">
        <v>2010</v>
      </c>
      <c r="O17" s="8">
        <v>42503</v>
      </c>
      <c r="P17" s="40">
        <v>92.79</v>
      </c>
      <c r="Q17" s="40"/>
      <c r="R17" s="41">
        <f t="shared" si="3"/>
        <v>-3393.8724681674125</v>
      </c>
      <c r="S17" s="41"/>
      <c r="T17" s="42">
        <f t="shared" si="4"/>
        <v>-48</v>
      </c>
      <c r="U17" s="42"/>
    </row>
    <row r="18" spans="2:21" x14ac:dyDescent="0.15">
      <c r="B18" s="36">
        <v>10</v>
      </c>
      <c r="C18" s="39">
        <f t="shared" si="1"/>
        <v>109735.2098040821</v>
      </c>
      <c r="D18" s="39"/>
      <c r="E18" s="36">
        <v>2010</v>
      </c>
      <c r="F18" s="8">
        <v>42528</v>
      </c>
      <c r="G18" s="36" t="s">
        <v>3</v>
      </c>
      <c r="H18" s="40">
        <v>91.54</v>
      </c>
      <c r="I18" s="40"/>
      <c r="J18" s="36">
        <v>53</v>
      </c>
      <c r="K18" s="39">
        <f t="shared" si="0"/>
        <v>3292.056294122463</v>
      </c>
      <c r="L18" s="39"/>
      <c r="M18" s="6">
        <f t="shared" si="2"/>
        <v>6.211426970042383E-2</v>
      </c>
      <c r="N18" s="36">
        <v>2010</v>
      </c>
      <c r="O18" s="8">
        <v>42530</v>
      </c>
      <c r="P18" s="40">
        <v>91.6</v>
      </c>
      <c r="Q18" s="40"/>
      <c r="R18" s="41">
        <f t="shared" si="3"/>
        <v>-372.68561820246885</v>
      </c>
      <c r="S18" s="41"/>
      <c r="T18" s="42">
        <f t="shared" si="4"/>
        <v>-53</v>
      </c>
      <c r="U18" s="42"/>
    </row>
    <row r="19" spans="2:21" x14ac:dyDescent="0.15">
      <c r="B19" s="36">
        <v>11</v>
      </c>
      <c r="C19" s="39">
        <f t="shared" si="1"/>
        <v>109362.52418587964</v>
      </c>
      <c r="D19" s="39"/>
      <c r="E19" s="36">
        <v>2010</v>
      </c>
      <c r="F19" s="8">
        <v>42552</v>
      </c>
      <c r="G19" s="36" t="s">
        <v>3</v>
      </c>
      <c r="H19" s="40">
        <v>88.22</v>
      </c>
      <c r="I19" s="40"/>
      <c r="J19" s="36">
        <v>27</v>
      </c>
      <c r="K19" s="39">
        <f t="shared" si="0"/>
        <v>3280.875725576389</v>
      </c>
      <c r="L19" s="39"/>
      <c r="M19" s="6">
        <f t="shared" si="2"/>
        <v>0.12151391576208848</v>
      </c>
      <c r="N19" s="36">
        <v>2010</v>
      </c>
      <c r="O19" s="8">
        <v>42558</v>
      </c>
      <c r="P19" s="40">
        <v>87.66</v>
      </c>
      <c r="Q19" s="40"/>
      <c r="R19" s="41">
        <f t="shared" si="3"/>
        <v>6804.7792826769828</v>
      </c>
      <c r="S19" s="41"/>
      <c r="T19" s="42">
        <f t="shared" si="4"/>
        <v>56.000000000000227</v>
      </c>
      <c r="U19" s="42"/>
    </row>
    <row r="20" spans="2:21" x14ac:dyDescent="0.15">
      <c r="B20" s="36">
        <v>12</v>
      </c>
      <c r="C20" s="39">
        <f t="shared" si="1"/>
        <v>116167.30346855662</v>
      </c>
      <c r="D20" s="39"/>
      <c r="E20" s="36">
        <v>2010</v>
      </c>
      <c r="F20" s="8">
        <v>42558</v>
      </c>
      <c r="G20" s="36" t="s">
        <v>4</v>
      </c>
      <c r="H20" s="40">
        <v>88.65</v>
      </c>
      <c r="I20" s="40"/>
      <c r="J20" s="36">
        <v>30</v>
      </c>
      <c r="K20" s="39">
        <f t="shared" si="0"/>
        <v>3485.0191040566988</v>
      </c>
      <c r="L20" s="39"/>
      <c r="M20" s="6">
        <f t="shared" si="2"/>
        <v>0.11616730346855662</v>
      </c>
      <c r="N20" s="36">
        <v>2010</v>
      </c>
      <c r="O20" s="8">
        <v>42564</v>
      </c>
      <c r="P20" s="40">
        <v>88.38</v>
      </c>
      <c r="Q20" s="40"/>
      <c r="R20" s="41">
        <f t="shared" si="3"/>
        <v>-3136.5171936511479</v>
      </c>
      <c r="S20" s="41"/>
      <c r="T20" s="42">
        <f t="shared" si="4"/>
        <v>-30</v>
      </c>
      <c r="U20" s="42"/>
    </row>
    <row r="21" spans="2:21" x14ac:dyDescent="0.15">
      <c r="B21" s="36">
        <v>13</v>
      </c>
      <c r="C21" s="39">
        <f t="shared" si="1"/>
        <v>113030.78627490548</v>
      </c>
      <c r="D21" s="39"/>
      <c r="E21" s="36">
        <v>2010</v>
      </c>
      <c r="F21" s="8">
        <v>42565</v>
      </c>
      <c r="G21" s="36" t="s">
        <v>3</v>
      </c>
      <c r="H21" s="40">
        <v>88.18</v>
      </c>
      <c r="I21" s="40"/>
      <c r="J21" s="36">
        <v>48</v>
      </c>
      <c r="K21" s="39">
        <f t="shared" si="0"/>
        <v>3390.9235882471644</v>
      </c>
      <c r="L21" s="39"/>
      <c r="M21" s="6">
        <f t="shared" si="2"/>
        <v>7.0644241421815926E-2</v>
      </c>
      <c r="N21" s="36">
        <v>2010</v>
      </c>
      <c r="O21" s="8">
        <v>42571</v>
      </c>
      <c r="P21" s="40">
        <v>87.35</v>
      </c>
      <c r="Q21" s="40"/>
      <c r="R21" s="41">
        <f t="shared" si="3"/>
        <v>5863.4720380108101</v>
      </c>
      <c r="S21" s="41"/>
      <c r="T21" s="42">
        <f t="shared" si="4"/>
        <v>83.000000000001251</v>
      </c>
      <c r="U21" s="42"/>
    </row>
    <row r="22" spans="2:21" x14ac:dyDescent="0.15">
      <c r="B22" s="36">
        <v>14</v>
      </c>
      <c r="C22" s="39">
        <f t="shared" si="1"/>
        <v>118894.25831291628</v>
      </c>
      <c r="D22" s="39"/>
      <c r="E22" s="36">
        <v>2010</v>
      </c>
      <c r="F22" s="8">
        <v>42642</v>
      </c>
      <c r="G22" s="36" t="s">
        <v>3</v>
      </c>
      <c r="H22" s="40">
        <v>83.79</v>
      </c>
      <c r="I22" s="40"/>
      <c r="J22" s="36">
        <v>29</v>
      </c>
      <c r="K22" s="39">
        <f t="shared" si="0"/>
        <v>3566.8277493874884</v>
      </c>
      <c r="L22" s="39"/>
      <c r="M22" s="6">
        <f t="shared" si="2"/>
        <v>0.12299406032370649</v>
      </c>
      <c r="N22" s="36">
        <v>2010</v>
      </c>
      <c r="O22" s="8">
        <v>42647</v>
      </c>
      <c r="P22" s="40">
        <v>83.62</v>
      </c>
      <c r="Q22" s="40"/>
      <c r="R22" s="41">
        <f t="shared" si="3"/>
        <v>2090.8990255030317</v>
      </c>
      <c r="S22" s="41"/>
      <c r="T22" s="42">
        <f t="shared" si="4"/>
        <v>17.000000000000171</v>
      </c>
      <c r="U22" s="42"/>
    </row>
    <row r="23" spans="2:21" x14ac:dyDescent="0.15">
      <c r="B23" s="36">
        <v>15</v>
      </c>
      <c r="C23" s="39">
        <f t="shared" si="1"/>
        <v>120985.15733841932</v>
      </c>
      <c r="D23" s="39"/>
      <c r="E23" s="36">
        <v>2010</v>
      </c>
      <c r="F23" s="8">
        <v>42658</v>
      </c>
      <c r="G23" s="36" t="s">
        <v>3</v>
      </c>
      <c r="H23" s="40">
        <v>81.36</v>
      </c>
      <c r="I23" s="40"/>
      <c r="J23" s="36">
        <v>25</v>
      </c>
      <c r="K23" s="39">
        <f t="shared" si="0"/>
        <v>3629.5547201525792</v>
      </c>
      <c r="L23" s="39"/>
      <c r="M23" s="6">
        <f t="shared" si="2"/>
        <v>0.14518218880610317</v>
      </c>
      <c r="N23" s="36">
        <v>2010</v>
      </c>
      <c r="O23" s="8">
        <v>42662</v>
      </c>
      <c r="P23" s="40">
        <v>81.61</v>
      </c>
      <c r="Q23" s="40"/>
      <c r="R23" s="41">
        <f t="shared" si="3"/>
        <v>-3629.5547201525792</v>
      </c>
      <c r="S23" s="41"/>
      <c r="T23" s="42">
        <f t="shared" si="4"/>
        <v>-25</v>
      </c>
      <c r="U23" s="42"/>
    </row>
    <row r="24" spans="2:21" x14ac:dyDescent="0.15">
      <c r="B24" s="36">
        <v>16</v>
      </c>
      <c r="C24" s="39">
        <f t="shared" si="1"/>
        <v>117355.60261826674</v>
      </c>
      <c r="D24" s="39"/>
      <c r="E24" s="36">
        <v>2010</v>
      </c>
      <c r="F24" s="8">
        <v>42685</v>
      </c>
      <c r="G24" s="36" t="s">
        <v>4</v>
      </c>
      <c r="H24" s="40">
        <v>82.37</v>
      </c>
      <c r="I24" s="40"/>
      <c r="J24" s="36">
        <v>31</v>
      </c>
      <c r="K24" s="39">
        <f t="shared" si="0"/>
        <v>3520.6680785480021</v>
      </c>
      <c r="L24" s="39"/>
      <c r="M24" s="6">
        <f t="shared" si="2"/>
        <v>0.11356993801767748</v>
      </c>
      <c r="N24" s="36">
        <v>2010</v>
      </c>
      <c r="O24" s="8">
        <v>42686</v>
      </c>
      <c r="P24" s="40">
        <v>82.06</v>
      </c>
      <c r="Q24" s="40"/>
      <c r="R24" s="41">
        <f t="shared" si="3"/>
        <v>-3520.6680785480276</v>
      </c>
      <c r="S24" s="41"/>
      <c r="T24" s="42">
        <f t="shared" si="4"/>
        <v>-31</v>
      </c>
      <c r="U24" s="42"/>
    </row>
    <row r="25" spans="2:21" x14ac:dyDescent="0.15">
      <c r="B25" s="36">
        <v>17</v>
      </c>
      <c r="C25" s="39">
        <f t="shared" si="1"/>
        <v>113834.93453971871</v>
      </c>
      <c r="D25" s="39"/>
      <c r="E25" s="36">
        <v>2010</v>
      </c>
      <c r="F25" s="8">
        <v>42690</v>
      </c>
      <c r="G25" s="36" t="s">
        <v>4</v>
      </c>
      <c r="H25" s="40">
        <v>83.1</v>
      </c>
      <c r="I25" s="40"/>
      <c r="J25" s="36">
        <v>26</v>
      </c>
      <c r="K25" s="39">
        <f t="shared" si="0"/>
        <v>3415.0480361915611</v>
      </c>
      <c r="L25" s="39"/>
      <c r="M25" s="6">
        <f t="shared" si="2"/>
        <v>0.13134800139198313</v>
      </c>
      <c r="N25" s="36">
        <v>2010</v>
      </c>
      <c r="O25" s="8">
        <v>42697</v>
      </c>
      <c r="P25" s="40">
        <v>83.14</v>
      </c>
      <c r="Q25" s="40"/>
      <c r="R25" s="41">
        <f t="shared" si="3"/>
        <v>525.39200556801472</v>
      </c>
      <c r="S25" s="41"/>
      <c r="T25" s="42">
        <f t="shared" si="4"/>
        <v>4.0000000000006253</v>
      </c>
      <c r="U25" s="42"/>
    </row>
    <row r="26" spans="2:21" x14ac:dyDescent="0.15">
      <c r="B26" s="36">
        <v>18</v>
      </c>
      <c r="C26" s="39">
        <f t="shared" si="1"/>
        <v>114360.32654528673</v>
      </c>
      <c r="D26" s="39"/>
      <c r="E26" s="36">
        <v>2010</v>
      </c>
      <c r="F26" s="8">
        <v>42725</v>
      </c>
      <c r="G26" s="36" t="s">
        <v>3</v>
      </c>
      <c r="H26" s="40">
        <v>83.63</v>
      </c>
      <c r="I26" s="40"/>
      <c r="J26" s="36">
        <v>15</v>
      </c>
      <c r="K26" s="39">
        <f t="shared" si="0"/>
        <v>3430.8097963586019</v>
      </c>
      <c r="L26" s="39"/>
      <c r="M26" s="6">
        <f t="shared" si="2"/>
        <v>0.22872065309057346</v>
      </c>
      <c r="N26" s="36">
        <v>2010</v>
      </c>
      <c r="O26" s="8">
        <v>42725</v>
      </c>
      <c r="P26" s="40">
        <v>83.78</v>
      </c>
      <c r="Q26" s="40"/>
      <c r="R26" s="41">
        <f t="shared" si="3"/>
        <v>-3430.8097963587315</v>
      </c>
      <c r="S26" s="41"/>
      <c r="T26" s="42">
        <f t="shared" si="4"/>
        <v>-15</v>
      </c>
      <c r="U26" s="42"/>
    </row>
    <row r="27" spans="2:21" x14ac:dyDescent="0.15">
      <c r="B27" s="36">
        <v>19</v>
      </c>
      <c r="C27" s="39">
        <f t="shared" si="1"/>
        <v>110929.516748928</v>
      </c>
      <c r="D27" s="39"/>
      <c r="E27" s="36">
        <v>2010</v>
      </c>
      <c r="F27" s="8">
        <v>42727</v>
      </c>
      <c r="G27" s="36" t="s">
        <v>3</v>
      </c>
      <c r="H27" s="40">
        <v>82.91</v>
      </c>
      <c r="I27" s="40"/>
      <c r="J27" s="36">
        <v>48</v>
      </c>
      <c r="K27" s="39">
        <f t="shared" si="0"/>
        <v>3327.8855024678401</v>
      </c>
      <c r="L27" s="39"/>
      <c r="M27" s="6">
        <f t="shared" si="2"/>
        <v>6.9330947968079995E-2</v>
      </c>
      <c r="N27" s="36">
        <v>2011</v>
      </c>
      <c r="O27" s="8">
        <v>42373</v>
      </c>
      <c r="P27" s="40">
        <v>81.83</v>
      </c>
      <c r="Q27" s="40"/>
      <c r="R27" s="41">
        <f t="shared" si="3"/>
        <v>7487.7423805526287</v>
      </c>
      <c r="S27" s="41"/>
      <c r="T27" s="42">
        <f t="shared" si="4"/>
        <v>107.99999999999983</v>
      </c>
      <c r="U27" s="42"/>
    </row>
    <row r="28" spans="2:21" x14ac:dyDescent="0.15">
      <c r="B28" s="36">
        <v>20</v>
      </c>
      <c r="C28" s="39">
        <f t="shared" si="1"/>
        <v>118417.25912948063</v>
      </c>
      <c r="D28" s="39"/>
      <c r="E28" s="36">
        <v>2011</v>
      </c>
      <c r="F28" s="8">
        <v>42374</v>
      </c>
      <c r="G28" s="36" t="s">
        <v>4</v>
      </c>
      <c r="H28" s="40">
        <v>82.12</v>
      </c>
      <c r="I28" s="40"/>
      <c r="J28" s="36">
        <v>36</v>
      </c>
      <c r="K28" s="39">
        <f t="shared" si="0"/>
        <v>3552.5177738844191</v>
      </c>
      <c r="L28" s="39"/>
      <c r="M28" s="6">
        <f t="shared" si="2"/>
        <v>9.8681049274567195E-2</v>
      </c>
      <c r="N28" s="36">
        <v>2011</v>
      </c>
      <c r="O28" s="8">
        <v>42376</v>
      </c>
      <c r="P28" s="40">
        <v>82.87</v>
      </c>
      <c r="Q28" s="40"/>
      <c r="R28" s="41">
        <f t="shared" si="3"/>
        <v>7401.0786955925387</v>
      </c>
      <c r="S28" s="41"/>
      <c r="T28" s="42">
        <f t="shared" si="4"/>
        <v>75</v>
      </c>
      <c r="U28" s="42"/>
    </row>
    <row r="29" spans="2:21" x14ac:dyDescent="0.15">
      <c r="B29" s="36">
        <v>21</v>
      </c>
      <c r="C29" s="39">
        <f t="shared" si="1"/>
        <v>125818.33782507318</v>
      </c>
      <c r="D29" s="39"/>
      <c r="E29" s="36">
        <v>2011</v>
      </c>
      <c r="F29" s="8">
        <v>42404</v>
      </c>
      <c r="G29" s="36" t="s">
        <v>4</v>
      </c>
      <c r="H29" s="40">
        <v>81.92</v>
      </c>
      <c r="I29" s="40"/>
      <c r="J29" s="36">
        <v>80</v>
      </c>
      <c r="K29" s="39">
        <f t="shared" si="0"/>
        <v>3774.5501347521949</v>
      </c>
      <c r="L29" s="39"/>
      <c r="M29" s="6">
        <f t="shared" si="2"/>
        <v>4.7181876684402442E-2</v>
      </c>
      <c r="N29" s="36">
        <v>2011</v>
      </c>
      <c r="O29" s="8">
        <v>42416</v>
      </c>
      <c r="P29" s="40">
        <v>83.59</v>
      </c>
      <c r="Q29" s="40"/>
      <c r="R29" s="41">
        <f t="shared" si="3"/>
        <v>7879.3734062952162</v>
      </c>
      <c r="S29" s="41"/>
      <c r="T29" s="42">
        <f t="shared" si="4"/>
        <v>167.00000000000017</v>
      </c>
      <c r="U29" s="42"/>
    </row>
    <row r="30" spans="2:21" x14ac:dyDescent="0.15">
      <c r="B30" s="36">
        <v>22</v>
      </c>
      <c r="C30" s="39">
        <f t="shared" si="1"/>
        <v>133697.71123136839</v>
      </c>
      <c r="D30" s="39"/>
      <c r="E30" s="36">
        <v>2011</v>
      </c>
      <c r="F30" s="8">
        <v>42418</v>
      </c>
      <c r="G30" s="36" t="s">
        <v>3</v>
      </c>
      <c r="H30" s="40">
        <v>83.21</v>
      </c>
      <c r="I30" s="40"/>
      <c r="J30" s="36">
        <v>26</v>
      </c>
      <c r="K30" s="39">
        <f t="shared" si="0"/>
        <v>4010.9313369410515</v>
      </c>
      <c r="L30" s="39"/>
      <c r="M30" s="6">
        <f t="shared" si="2"/>
        <v>0.15426658988234815</v>
      </c>
      <c r="N30" s="36">
        <v>2011</v>
      </c>
      <c r="O30" s="8">
        <v>42418</v>
      </c>
      <c r="P30" s="40">
        <v>83.46</v>
      </c>
      <c r="Q30" s="40"/>
      <c r="R30" s="41">
        <f t="shared" si="3"/>
        <v>-3856.6647470587036</v>
      </c>
      <c r="S30" s="41"/>
      <c r="T30" s="42">
        <f t="shared" si="4"/>
        <v>-26</v>
      </c>
      <c r="U30" s="42"/>
    </row>
    <row r="31" spans="2:21" x14ac:dyDescent="0.15">
      <c r="B31" s="36">
        <v>23</v>
      </c>
      <c r="C31" s="39">
        <f t="shared" si="1"/>
        <v>129841.04648430969</v>
      </c>
      <c r="D31" s="39"/>
      <c r="E31" s="36">
        <v>2011</v>
      </c>
      <c r="F31" s="8">
        <v>42421</v>
      </c>
      <c r="G31" s="36" t="s">
        <v>3</v>
      </c>
      <c r="H31" s="40">
        <v>83.09</v>
      </c>
      <c r="I31" s="40"/>
      <c r="J31" s="36">
        <v>46</v>
      </c>
      <c r="K31" s="39">
        <f t="shared" si="0"/>
        <v>3895.2313945292904</v>
      </c>
      <c r="L31" s="39"/>
      <c r="M31" s="6">
        <f t="shared" si="2"/>
        <v>8.467894335933239E-2</v>
      </c>
      <c r="N31" s="36">
        <v>2011</v>
      </c>
      <c r="O31" s="8">
        <v>42430</v>
      </c>
      <c r="P31" s="40">
        <v>82.05</v>
      </c>
      <c r="Q31" s="40"/>
      <c r="R31" s="41">
        <f t="shared" si="3"/>
        <v>8806.610109370622</v>
      </c>
      <c r="S31" s="41"/>
      <c r="T31" s="42">
        <f t="shared" si="4"/>
        <v>104.00000000000063</v>
      </c>
      <c r="U31" s="42"/>
    </row>
    <row r="32" spans="2:21" x14ac:dyDescent="0.15">
      <c r="B32" s="36">
        <v>24</v>
      </c>
      <c r="C32" s="39">
        <f t="shared" si="1"/>
        <v>138647.65659368029</v>
      </c>
      <c r="D32" s="39"/>
      <c r="E32" s="36">
        <v>2011</v>
      </c>
      <c r="F32" s="8">
        <v>42454</v>
      </c>
      <c r="G32" s="36" t="s">
        <v>4</v>
      </c>
      <c r="H32" s="40">
        <v>81.27</v>
      </c>
      <c r="I32" s="40"/>
      <c r="J32" s="36">
        <v>41</v>
      </c>
      <c r="K32" s="39">
        <f t="shared" si="0"/>
        <v>4159.4296978104085</v>
      </c>
      <c r="L32" s="39"/>
      <c r="M32" s="6">
        <f t="shared" si="2"/>
        <v>0.10144950482464411</v>
      </c>
      <c r="N32" s="36">
        <v>2011</v>
      </c>
      <c r="O32" s="8">
        <v>42467</v>
      </c>
      <c r="P32" s="40">
        <v>84.84</v>
      </c>
      <c r="Q32" s="40"/>
      <c r="R32" s="41">
        <f t="shared" si="3"/>
        <v>36217.473222398025</v>
      </c>
      <c r="S32" s="41"/>
      <c r="T32" s="42">
        <f t="shared" si="4"/>
        <v>357.00000000000074</v>
      </c>
      <c r="U32" s="42"/>
    </row>
    <row r="33" spans="2:21" x14ac:dyDescent="0.15">
      <c r="B33" s="36">
        <v>25</v>
      </c>
      <c r="C33" s="39">
        <f t="shared" si="1"/>
        <v>174865.12981607832</v>
      </c>
      <c r="D33" s="39"/>
      <c r="E33" s="36">
        <v>2011</v>
      </c>
      <c r="F33" s="8">
        <v>42471</v>
      </c>
      <c r="G33" s="36" t="s">
        <v>3</v>
      </c>
      <c r="H33" s="40">
        <v>84.67</v>
      </c>
      <c r="I33" s="40"/>
      <c r="J33" s="36">
        <v>48</v>
      </c>
      <c r="K33" s="39">
        <f t="shared" si="0"/>
        <v>5245.9538944823498</v>
      </c>
      <c r="L33" s="39"/>
      <c r="M33" s="6">
        <f t="shared" si="2"/>
        <v>0.10929070613504895</v>
      </c>
      <c r="N33" s="36">
        <v>2011</v>
      </c>
      <c r="O33" s="8">
        <v>42487</v>
      </c>
      <c r="P33" s="40">
        <v>82.427999999999997</v>
      </c>
      <c r="Q33" s="40"/>
      <c r="R33" s="41">
        <f t="shared" si="3"/>
        <v>24502.976315478023</v>
      </c>
      <c r="S33" s="41"/>
      <c r="T33" s="42">
        <f t="shared" si="4"/>
        <v>224.20000000000044</v>
      </c>
      <c r="U33" s="42"/>
    </row>
    <row r="34" spans="2:21" x14ac:dyDescent="0.15">
      <c r="B34" s="36">
        <v>26</v>
      </c>
      <c r="C34" s="39">
        <f t="shared" si="1"/>
        <v>199368.10613155633</v>
      </c>
      <c r="D34" s="39"/>
      <c r="E34" s="36">
        <v>2011</v>
      </c>
      <c r="F34" s="8">
        <v>42509</v>
      </c>
      <c r="G34" s="36" t="s">
        <v>4</v>
      </c>
      <c r="H34" s="40">
        <v>81.709000000000003</v>
      </c>
      <c r="I34" s="40"/>
      <c r="J34" s="36">
        <v>25.1</v>
      </c>
      <c r="K34" s="39">
        <f t="shared" si="0"/>
        <v>5981.0431839466892</v>
      </c>
      <c r="L34" s="39"/>
      <c r="M34" s="6">
        <f t="shared" si="2"/>
        <v>0.23828857306560514</v>
      </c>
      <c r="N34" s="36">
        <v>2011</v>
      </c>
      <c r="O34" s="8">
        <v>42513</v>
      </c>
      <c r="P34" s="40">
        <v>81.468000000000004</v>
      </c>
      <c r="Q34" s="40"/>
      <c r="R34" s="41">
        <f t="shared" si="3"/>
        <v>-5742.7546108810757</v>
      </c>
      <c r="S34" s="41"/>
      <c r="T34" s="42">
        <f t="shared" si="4"/>
        <v>-25.1</v>
      </c>
      <c r="U34" s="42"/>
    </row>
    <row r="35" spans="2:21" x14ac:dyDescent="0.15">
      <c r="B35" s="36">
        <v>27</v>
      </c>
      <c r="C35" s="39">
        <f t="shared" si="1"/>
        <v>193625.35152067526</v>
      </c>
      <c r="D35" s="39"/>
      <c r="E35" s="36">
        <v>2011</v>
      </c>
      <c r="F35" s="8">
        <v>42516</v>
      </c>
      <c r="G35" s="36" t="s">
        <v>3</v>
      </c>
      <c r="H35" s="40">
        <v>81.680999999999997</v>
      </c>
      <c r="I35" s="40"/>
      <c r="J35" s="36">
        <v>34.799999999999997</v>
      </c>
      <c r="K35" s="39">
        <f t="shared" si="0"/>
        <v>5808.7605456202573</v>
      </c>
      <c r="L35" s="39"/>
      <c r="M35" s="6">
        <f t="shared" si="2"/>
        <v>0.16691840648334072</v>
      </c>
      <c r="N35" s="36">
        <v>2011</v>
      </c>
      <c r="O35" s="8">
        <v>42521</v>
      </c>
      <c r="P35" s="40">
        <v>81.284000000000006</v>
      </c>
      <c r="Q35" s="40"/>
      <c r="R35" s="41">
        <f t="shared" si="3"/>
        <v>6626.6607373884817</v>
      </c>
      <c r="S35" s="41"/>
      <c r="T35" s="42">
        <f t="shared" si="4"/>
        <v>39.699999999999136</v>
      </c>
      <c r="U35" s="42"/>
    </row>
    <row r="36" spans="2:21" x14ac:dyDescent="0.15">
      <c r="B36" s="36">
        <v>28</v>
      </c>
      <c r="C36" s="39">
        <f t="shared" si="1"/>
        <v>200252.01225806374</v>
      </c>
      <c r="D36" s="39"/>
      <c r="E36" s="36">
        <v>2011</v>
      </c>
      <c r="F36" s="8">
        <v>42543</v>
      </c>
      <c r="G36" s="36" t="s">
        <v>3</v>
      </c>
      <c r="H36" s="40">
        <v>80.382999999999996</v>
      </c>
      <c r="I36" s="40"/>
      <c r="J36" s="36">
        <v>20.5</v>
      </c>
      <c r="K36" s="39">
        <f t="shared" si="0"/>
        <v>6007.5603677419122</v>
      </c>
      <c r="L36" s="39"/>
      <c r="M36" s="6">
        <f t="shared" si="2"/>
        <v>0.29305172525570305</v>
      </c>
      <c r="N36" s="36">
        <v>2011</v>
      </c>
      <c r="O36" s="8">
        <v>42545</v>
      </c>
      <c r="P36" s="40">
        <v>80.337999999999994</v>
      </c>
      <c r="Q36" s="40"/>
      <c r="R36" s="41">
        <f t="shared" si="3"/>
        <v>1318.7327636507137</v>
      </c>
      <c r="S36" s="41"/>
      <c r="T36" s="42">
        <f t="shared" si="4"/>
        <v>4.5000000000001705</v>
      </c>
      <c r="U36" s="42"/>
    </row>
    <row r="37" spans="2:21" x14ac:dyDescent="0.15">
      <c r="B37" s="36">
        <v>29</v>
      </c>
      <c r="C37" s="39">
        <f t="shared" si="1"/>
        <v>201570.74502171445</v>
      </c>
      <c r="D37" s="39"/>
      <c r="E37" s="36">
        <v>2011</v>
      </c>
      <c r="F37" s="8">
        <v>42565</v>
      </c>
      <c r="G37" s="36" t="s">
        <v>3</v>
      </c>
      <c r="H37" s="40">
        <v>78.45</v>
      </c>
      <c r="I37" s="40"/>
      <c r="J37" s="36">
        <v>104.6</v>
      </c>
      <c r="K37" s="39">
        <f t="shared" si="0"/>
        <v>6047.1223506514334</v>
      </c>
      <c r="L37" s="39"/>
      <c r="M37" s="6">
        <f t="shared" si="2"/>
        <v>5.7811877157279486E-2</v>
      </c>
      <c r="N37" s="36">
        <v>2011</v>
      </c>
      <c r="O37" s="8">
        <v>42586</v>
      </c>
      <c r="P37" s="40">
        <v>77.36</v>
      </c>
      <c r="Q37" s="40"/>
      <c r="R37" s="41">
        <f t="shared" si="3"/>
        <v>6301.4946101434834</v>
      </c>
      <c r="S37" s="41"/>
      <c r="T37" s="42">
        <f t="shared" si="4"/>
        <v>109.00000000000034</v>
      </c>
      <c r="U37" s="42"/>
    </row>
    <row r="38" spans="2:21" x14ac:dyDescent="0.15">
      <c r="B38" s="36">
        <v>30</v>
      </c>
      <c r="C38" s="39">
        <f t="shared" si="1"/>
        <v>207872.23963185793</v>
      </c>
      <c r="D38" s="39"/>
      <c r="E38" s="36">
        <v>2011</v>
      </c>
      <c r="F38" s="8">
        <v>42591</v>
      </c>
      <c r="G38" s="36" t="s">
        <v>3</v>
      </c>
      <c r="H38" s="40">
        <v>77.06</v>
      </c>
      <c r="I38" s="40"/>
      <c r="J38" s="36">
        <v>75.099999999999994</v>
      </c>
      <c r="K38" s="39">
        <f t="shared" si="0"/>
        <v>6236.1671889557374</v>
      </c>
      <c r="L38" s="39"/>
      <c r="M38" s="6">
        <f t="shared" si="2"/>
        <v>8.3038178281700903E-2</v>
      </c>
      <c r="N38" s="36">
        <v>2011</v>
      </c>
      <c r="O38" s="8">
        <v>42604</v>
      </c>
      <c r="P38" s="40">
        <v>76.926000000000002</v>
      </c>
      <c r="Q38" s="40"/>
      <c r="R38" s="41">
        <f t="shared" si="3"/>
        <v>1112.7115889747949</v>
      </c>
      <c r="S38" s="41"/>
      <c r="T38" s="42">
        <f t="shared" si="4"/>
        <v>13.400000000000034</v>
      </c>
      <c r="U38" s="42"/>
    </row>
    <row r="39" spans="2:21" x14ac:dyDescent="0.15">
      <c r="B39" s="36">
        <v>31</v>
      </c>
      <c r="C39" s="39">
        <f t="shared" si="1"/>
        <v>208984.95122083274</v>
      </c>
      <c r="D39" s="39"/>
      <c r="E39" s="36">
        <v>2011</v>
      </c>
      <c r="F39" s="8">
        <v>42627</v>
      </c>
      <c r="G39" s="36" t="s">
        <v>3</v>
      </c>
      <c r="H39" s="40">
        <v>76.846000000000004</v>
      </c>
      <c r="I39" s="40"/>
      <c r="J39" s="36">
        <v>23.3</v>
      </c>
      <c r="K39" s="39">
        <f t="shared" si="0"/>
        <v>6269.5485366249823</v>
      </c>
      <c r="L39" s="39"/>
      <c r="M39" s="6">
        <f t="shared" si="2"/>
        <v>0.26907933633583614</v>
      </c>
      <c r="N39" s="36">
        <v>2011</v>
      </c>
      <c r="O39" s="8">
        <v>42628</v>
      </c>
      <c r="P39" s="40">
        <v>76.796000000000006</v>
      </c>
      <c r="Q39" s="40"/>
      <c r="R39" s="41">
        <f t="shared" si="3"/>
        <v>1345.3966816791042</v>
      </c>
      <c r="S39" s="41"/>
      <c r="T39" s="42">
        <f t="shared" si="4"/>
        <v>4.9999999999997158</v>
      </c>
      <c r="U39" s="42"/>
    </row>
    <row r="40" spans="2:21" x14ac:dyDescent="0.15">
      <c r="B40" s="36">
        <v>32</v>
      </c>
      <c r="C40" s="39">
        <f t="shared" si="1"/>
        <v>210330.34790251183</v>
      </c>
      <c r="D40" s="39"/>
      <c r="E40" s="36">
        <v>2011</v>
      </c>
      <c r="F40" s="8">
        <v>42633</v>
      </c>
      <c r="G40" s="36" t="s">
        <v>3</v>
      </c>
      <c r="H40" s="40">
        <v>76.510999999999996</v>
      </c>
      <c r="I40" s="40"/>
      <c r="J40" s="36">
        <v>27.1</v>
      </c>
      <c r="K40" s="39">
        <f t="shared" si="0"/>
        <v>6309.9104370753548</v>
      </c>
      <c r="L40" s="39"/>
      <c r="M40" s="6">
        <f t="shared" si="2"/>
        <v>0.23283802350831567</v>
      </c>
      <c r="N40" s="36">
        <v>2011</v>
      </c>
      <c r="O40" s="8">
        <v>42634</v>
      </c>
      <c r="P40" s="40">
        <v>76.715000000000003</v>
      </c>
      <c r="Q40" s="40"/>
      <c r="R40" s="41">
        <f t="shared" si="3"/>
        <v>-4749.8956795698195</v>
      </c>
      <c r="S40" s="41"/>
      <c r="T40" s="42">
        <f t="shared" si="4"/>
        <v>-27.1</v>
      </c>
      <c r="U40" s="42"/>
    </row>
    <row r="41" spans="2:21" x14ac:dyDescent="0.15">
      <c r="B41" s="36">
        <v>33</v>
      </c>
      <c r="C41" s="39">
        <f t="shared" si="1"/>
        <v>205580.452222942</v>
      </c>
      <c r="D41" s="39"/>
      <c r="E41" s="36">
        <v>2012</v>
      </c>
      <c r="F41" s="8">
        <v>42408</v>
      </c>
      <c r="G41" s="36" t="s">
        <v>4</v>
      </c>
      <c r="H41" s="40">
        <v>77.040000000000006</v>
      </c>
      <c r="I41" s="40"/>
      <c r="J41" s="36">
        <v>35</v>
      </c>
      <c r="K41" s="39">
        <f t="shared" si="0"/>
        <v>6167.4135666882594</v>
      </c>
      <c r="L41" s="39"/>
      <c r="M41" s="6">
        <f t="shared" si="2"/>
        <v>0.17621181619109313</v>
      </c>
      <c r="N41" s="36">
        <v>2012</v>
      </c>
      <c r="O41" s="8">
        <v>42452</v>
      </c>
      <c r="P41" s="40">
        <v>81.96</v>
      </c>
      <c r="Q41" s="40"/>
      <c r="R41" s="41">
        <f t="shared" si="3"/>
        <v>86696.213566017599</v>
      </c>
      <c r="S41" s="41"/>
      <c r="T41" s="42">
        <f t="shared" si="4"/>
        <v>491.99999999999875</v>
      </c>
      <c r="U41" s="42"/>
    </row>
    <row r="42" spans="2:21" x14ac:dyDescent="0.15">
      <c r="B42" s="36">
        <v>34</v>
      </c>
      <c r="C42" s="39">
        <f t="shared" si="1"/>
        <v>292276.6657889596</v>
      </c>
      <c r="D42" s="39"/>
      <c r="E42" s="36">
        <v>2012</v>
      </c>
      <c r="F42" s="8">
        <v>42487</v>
      </c>
      <c r="G42" s="36" t="s">
        <v>3</v>
      </c>
      <c r="H42" s="40">
        <v>80.954999999999998</v>
      </c>
      <c r="I42" s="40"/>
      <c r="J42" s="36">
        <v>23.7</v>
      </c>
      <c r="K42" s="39">
        <f t="shared" si="0"/>
        <v>8768.2999736687871</v>
      </c>
      <c r="L42" s="39"/>
      <c r="M42" s="6">
        <f t="shared" si="2"/>
        <v>0.36997046302399944</v>
      </c>
      <c r="N42" s="36">
        <v>2012</v>
      </c>
      <c r="O42" s="8">
        <v>42487</v>
      </c>
      <c r="P42" s="40">
        <v>81.191999999999993</v>
      </c>
      <c r="Q42" s="40"/>
      <c r="R42" s="41">
        <f t="shared" si="3"/>
        <v>-8768.2999736685924</v>
      </c>
      <c r="S42" s="41"/>
      <c r="T42" s="42">
        <f t="shared" si="4"/>
        <v>-23.7</v>
      </c>
      <c r="U42" s="42"/>
    </row>
    <row r="43" spans="2:21" x14ac:dyDescent="0.15">
      <c r="B43" s="36">
        <v>35</v>
      </c>
      <c r="C43" s="39">
        <f t="shared" si="1"/>
        <v>283508.36581529101</v>
      </c>
      <c r="D43" s="39"/>
      <c r="E43" s="36">
        <v>2012</v>
      </c>
      <c r="F43" s="8">
        <v>42560</v>
      </c>
      <c r="G43" s="36" t="s">
        <v>3</v>
      </c>
      <c r="H43" s="40">
        <v>79.567999999999998</v>
      </c>
      <c r="I43" s="40"/>
      <c r="J43" s="36">
        <v>14.4</v>
      </c>
      <c r="K43" s="39">
        <f t="shared" si="0"/>
        <v>8505.2509744587296</v>
      </c>
      <c r="L43" s="39"/>
      <c r="M43" s="6">
        <f t="shared" si="2"/>
        <v>0.59064242878185624</v>
      </c>
      <c r="N43" s="36">
        <v>2012</v>
      </c>
      <c r="O43" s="8">
        <v>42562</v>
      </c>
      <c r="P43" s="40">
        <v>79.5</v>
      </c>
      <c r="Q43" s="40"/>
      <c r="R43" s="41">
        <f t="shared" si="3"/>
        <v>4016.3685157164946</v>
      </c>
      <c r="S43" s="41"/>
      <c r="T43" s="42">
        <f t="shared" si="4"/>
        <v>6.799999999999784</v>
      </c>
      <c r="U43" s="42"/>
    </row>
    <row r="44" spans="2:21" x14ac:dyDescent="0.15">
      <c r="B44" s="36">
        <v>36</v>
      </c>
      <c r="C44" s="39">
        <f t="shared" si="1"/>
        <v>287524.73433100752</v>
      </c>
      <c r="D44" s="39"/>
      <c r="E44" s="36">
        <v>2012</v>
      </c>
      <c r="F44" s="8">
        <v>42564</v>
      </c>
      <c r="G44" s="36" t="s">
        <v>3</v>
      </c>
      <c r="H44" s="40">
        <v>79.14</v>
      </c>
      <c r="I44" s="40"/>
      <c r="J44" s="36">
        <v>16</v>
      </c>
      <c r="K44" s="39">
        <f t="shared" si="0"/>
        <v>8625.7420299302248</v>
      </c>
      <c r="L44" s="39"/>
      <c r="M44" s="6">
        <f t="shared" si="2"/>
        <v>0.53910887687063902</v>
      </c>
      <c r="N44" s="36">
        <v>2012</v>
      </c>
      <c r="O44" s="8">
        <v>42577</v>
      </c>
      <c r="P44" s="40">
        <v>78.28</v>
      </c>
      <c r="Q44" s="40"/>
      <c r="R44" s="41">
        <f t="shared" si="3"/>
        <v>46363.363410874925</v>
      </c>
      <c r="S44" s="41"/>
      <c r="T44" s="42">
        <f t="shared" si="4"/>
        <v>85.999999999999943</v>
      </c>
      <c r="U44" s="42"/>
    </row>
    <row r="45" spans="2:21" x14ac:dyDescent="0.15">
      <c r="B45" s="36">
        <v>37</v>
      </c>
      <c r="C45" s="39">
        <f t="shared" si="1"/>
        <v>333888.09774188243</v>
      </c>
      <c r="D45" s="39"/>
      <c r="E45" s="36">
        <v>2012</v>
      </c>
      <c r="F45" s="8">
        <v>42603</v>
      </c>
      <c r="G45" s="36" t="s">
        <v>3</v>
      </c>
      <c r="H45" s="40">
        <v>79.319999999999993</v>
      </c>
      <c r="I45" s="40"/>
      <c r="J45" s="36">
        <v>22</v>
      </c>
      <c r="K45" s="39">
        <f t="shared" si="0"/>
        <v>10016.642932256473</v>
      </c>
      <c r="L45" s="39"/>
      <c r="M45" s="6">
        <f t="shared" si="2"/>
        <v>0.45530195146620334</v>
      </c>
      <c r="N45" s="36">
        <v>2012</v>
      </c>
      <c r="O45" s="8">
        <v>42627</v>
      </c>
      <c r="P45" s="40">
        <v>77.97</v>
      </c>
      <c r="Q45" s="40"/>
      <c r="R45" s="41">
        <f t="shared" si="3"/>
        <v>61465.763447937192</v>
      </c>
      <c r="S45" s="41"/>
      <c r="T45" s="42">
        <f t="shared" si="4"/>
        <v>134.99999999999943</v>
      </c>
      <c r="U45" s="42"/>
    </row>
    <row r="46" spans="2:21" x14ac:dyDescent="0.15">
      <c r="B46" s="36">
        <v>38</v>
      </c>
      <c r="C46" s="39">
        <f t="shared" si="1"/>
        <v>395353.86118981964</v>
      </c>
      <c r="D46" s="39"/>
      <c r="E46" s="36">
        <v>2012</v>
      </c>
      <c r="F46" s="8">
        <v>42638</v>
      </c>
      <c r="G46" s="36" t="s">
        <v>3</v>
      </c>
      <c r="H46" s="40">
        <v>77.819999999999993</v>
      </c>
      <c r="I46" s="40"/>
      <c r="J46" s="36">
        <v>14</v>
      </c>
      <c r="K46" s="39">
        <f t="shared" si="0"/>
        <v>11860.615835694589</v>
      </c>
      <c r="L46" s="39"/>
      <c r="M46" s="6">
        <f t="shared" si="2"/>
        <v>0.84718684540675637</v>
      </c>
      <c r="N46" s="36">
        <v>2012</v>
      </c>
      <c r="O46" s="8">
        <v>42641</v>
      </c>
      <c r="P46" s="40">
        <v>77.91</v>
      </c>
      <c r="Q46" s="40"/>
      <c r="R46" s="41">
        <f t="shared" si="3"/>
        <v>-7624.6816086610961</v>
      </c>
      <c r="S46" s="41"/>
      <c r="T46" s="42">
        <f t="shared" si="4"/>
        <v>-14</v>
      </c>
      <c r="U46" s="42"/>
    </row>
    <row r="47" spans="2:21" x14ac:dyDescent="0.15">
      <c r="B47" s="36">
        <v>39</v>
      </c>
      <c r="C47" s="39">
        <f t="shared" si="1"/>
        <v>387729.17958115856</v>
      </c>
      <c r="D47" s="39"/>
      <c r="E47" s="36">
        <v>2012</v>
      </c>
      <c r="F47" s="8">
        <v>42645</v>
      </c>
      <c r="G47" s="36" t="s">
        <v>4</v>
      </c>
      <c r="H47" s="40">
        <v>78.13</v>
      </c>
      <c r="I47" s="40"/>
      <c r="J47" s="36">
        <v>18</v>
      </c>
      <c r="K47" s="39">
        <f t="shared" si="0"/>
        <v>11631.875387434757</v>
      </c>
      <c r="L47" s="39"/>
      <c r="M47" s="6">
        <f t="shared" si="2"/>
        <v>0.64621529930193089</v>
      </c>
      <c r="N47" s="36">
        <v>2012</v>
      </c>
      <c r="O47" s="8">
        <v>42651</v>
      </c>
      <c r="P47" s="40">
        <v>78.260000000000005</v>
      </c>
      <c r="Q47" s="40"/>
      <c r="R47" s="41">
        <f t="shared" si="3"/>
        <v>8400.7988909257256</v>
      </c>
      <c r="S47" s="41"/>
      <c r="T47" s="42">
        <f t="shared" si="4"/>
        <v>13.000000000000966</v>
      </c>
      <c r="U47" s="42"/>
    </row>
    <row r="48" spans="2:21" x14ac:dyDescent="0.15">
      <c r="B48" s="36">
        <v>40</v>
      </c>
      <c r="C48" s="39">
        <f t="shared" si="1"/>
        <v>396129.97847208427</v>
      </c>
      <c r="D48" s="39"/>
      <c r="E48" s="36">
        <v>2012</v>
      </c>
      <c r="F48" s="8">
        <v>42658</v>
      </c>
      <c r="G48" s="36" t="s">
        <v>4</v>
      </c>
      <c r="H48" s="40">
        <v>78.5</v>
      </c>
      <c r="I48" s="40"/>
      <c r="J48" s="36">
        <v>19</v>
      </c>
      <c r="K48" s="39">
        <f t="shared" si="0"/>
        <v>11883.899354162528</v>
      </c>
      <c r="L48" s="39"/>
      <c r="M48" s="6">
        <f t="shared" si="2"/>
        <v>0.62546838706118568</v>
      </c>
      <c r="N48" s="36">
        <v>2012</v>
      </c>
      <c r="O48" s="8">
        <v>42669</v>
      </c>
      <c r="P48" s="40">
        <v>79.930000000000007</v>
      </c>
      <c r="Q48" s="40"/>
      <c r="R48" s="41">
        <f t="shared" si="3"/>
        <v>89441.979349749978</v>
      </c>
      <c r="S48" s="41"/>
      <c r="T48" s="42">
        <f t="shared" si="4"/>
        <v>143.00000000000068</v>
      </c>
      <c r="U48" s="42"/>
    </row>
    <row r="49" spans="2:21" x14ac:dyDescent="0.15">
      <c r="B49" s="36">
        <v>41</v>
      </c>
      <c r="C49" s="39">
        <f t="shared" si="1"/>
        <v>485571.95782183425</v>
      </c>
      <c r="D49" s="39"/>
      <c r="E49" s="36">
        <v>2012</v>
      </c>
      <c r="F49" s="8">
        <v>42721</v>
      </c>
      <c r="G49" s="36" t="s">
        <v>4</v>
      </c>
      <c r="H49" s="40">
        <v>83.92</v>
      </c>
      <c r="I49" s="40"/>
      <c r="J49" s="36">
        <v>33</v>
      </c>
      <c r="K49" s="39">
        <f t="shared" si="0"/>
        <v>14567.158734655028</v>
      </c>
      <c r="L49" s="39"/>
      <c r="M49" s="6">
        <f t="shared" si="2"/>
        <v>0.4414290525653039</v>
      </c>
      <c r="N49" s="36">
        <v>2013</v>
      </c>
      <c r="O49" s="8">
        <v>42425</v>
      </c>
      <c r="P49" s="40">
        <v>92.21</v>
      </c>
      <c r="Q49" s="40"/>
      <c r="R49" s="41">
        <f t="shared" si="3"/>
        <v>365944.68457663659</v>
      </c>
      <c r="S49" s="41"/>
      <c r="T49" s="42">
        <f t="shared" si="4"/>
        <v>828.9999999999992</v>
      </c>
      <c r="U49" s="42"/>
    </row>
    <row r="50" spans="2:21" x14ac:dyDescent="0.15">
      <c r="B50" s="36">
        <v>42</v>
      </c>
      <c r="C50" s="39">
        <f t="shared" si="1"/>
        <v>851516.64239847078</v>
      </c>
      <c r="D50" s="39"/>
      <c r="E50" s="36">
        <v>2013</v>
      </c>
      <c r="F50" s="8">
        <v>42455</v>
      </c>
      <c r="G50" s="36" t="s">
        <v>3</v>
      </c>
      <c r="H50" s="40">
        <v>94.15</v>
      </c>
      <c r="I50" s="40"/>
      <c r="J50" s="36">
        <v>31</v>
      </c>
      <c r="K50" s="39">
        <f t="shared" si="0"/>
        <v>25545.499271954122</v>
      </c>
      <c r="L50" s="39"/>
      <c r="M50" s="6">
        <f t="shared" si="2"/>
        <v>0.82404836361142331</v>
      </c>
      <c r="N50" s="36">
        <v>2013</v>
      </c>
      <c r="O50" s="8">
        <v>42455</v>
      </c>
      <c r="P50" s="40">
        <v>94.45</v>
      </c>
      <c r="Q50" s="40"/>
      <c r="R50" s="41">
        <f t="shared" si="3"/>
        <v>-24721.450908342467</v>
      </c>
      <c r="S50" s="41"/>
      <c r="T50" s="42">
        <f t="shared" si="4"/>
        <v>-31</v>
      </c>
      <c r="U50" s="42"/>
    </row>
    <row r="51" spans="2:21" x14ac:dyDescent="0.15">
      <c r="B51" s="36">
        <v>43</v>
      </c>
      <c r="C51" s="39">
        <f t="shared" si="1"/>
        <v>826795.19149012829</v>
      </c>
      <c r="D51" s="39"/>
      <c r="E51" s="36">
        <v>2013</v>
      </c>
      <c r="F51" s="8">
        <v>42472</v>
      </c>
      <c r="G51" s="36" t="s">
        <v>3</v>
      </c>
      <c r="H51" s="40">
        <v>98.546000000000006</v>
      </c>
      <c r="I51" s="40"/>
      <c r="J51" s="36">
        <v>88.2</v>
      </c>
      <c r="K51" s="39">
        <f t="shared" si="0"/>
        <v>24803.855744703847</v>
      </c>
      <c r="L51" s="39"/>
      <c r="M51" s="6">
        <f t="shared" si="2"/>
        <v>0.28122285424834292</v>
      </c>
      <c r="N51" s="36">
        <v>2013</v>
      </c>
      <c r="O51" s="8">
        <v>42477</v>
      </c>
      <c r="P51" s="40">
        <v>98.275000000000006</v>
      </c>
      <c r="Q51" s="40"/>
      <c r="R51" s="41">
        <f t="shared" si="3"/>
        <v>7621.1393501301154</v>
      </c>
      <c r="S51" s="41"/>
      <c r="T51" s="42">
        <f t="shared" si="4"/>
        <v>27.10000000000008</v>
      </c>
      <c r="U51" s="42"/>
    </row>
    <row r="52" spans="2:21" x14ac:dyDescent="0.15">
      <c r="B52" s="36">
        <v>44</v>
      </c>
      <c r="C52" s="39">
        <f t="shared" si="1"/>
        <v>834416.33084025839</v>
      </c>
      <c r="D52" s="39"/>
      <c r="E52" s="36">
        <v>2013</v>
      </c>
      <c r="F52" s="8">
        <v>42505</v>
      </c>
      <c r="G52" s="36" t="s">
        <v>4</v>
      </c>
      <c r="H52" s="40">
        <v>102.61799999999999</v>
      </c>
      <c r="I52" s="40"/>
      <c r="J52" s="36">
        <v>77.599999999999994</v>
      </c>
      <c r="K52" s="39">
        <f t="shared" si="0"/>
        <v>25032.489925207752</v>
      </c>
      <c r="L52" s="39"/>
      <c r="M52" s="6">
        <f t="shared" si="2"/>
        <v>0.32258363305680099</v>
      </c>
      <c r="N52" s="36">
        <v>2013</v>
      </c>
      <c r="O52" s="8">
        <v>42506</v>
      </c>
      <c r="P52" s="40">
        <v>101.842</v>
      </c>
      <c r="Q52" s="40"/>
      <c r="R52" s="41">
        <f t="shared" si="3"/>
        <v>-25032.489925207636</v>
      </c>
      <c r="S52" s="41"/>
      <c r="T52" s="42">
        <f t="shared" si="4"/>
        <v>-77.599999999999994</v>
      </c>
      <c r="U52" s="42"/>
    </row>
    <row r="53" spans="2:21" x14ac:dyDescent="0.15">
      <c r="B53" s="36">
        <v>45</v>
      </c>
      <c r="C53" s="39">
        <f t="shared" si="1"/>
        <v>809383.84091505071</v>
      </c>
      <c r="D53" s="39"/>
      <c r="E53" s="36">
        <v>2013</v>
      </c>
      <c r="F53" s="8">
        <v>42548</v>
      </c>
      <c r="G53" s="36" t="s">
        <v>4</v>
      </c>
      <c r="H53" s="40">
        <v>98.341999999999999</v>
      </c>
      <c r="I53" s="40"/>
      <c r="J53" s="36">
        <v>52.2</v>
      </c>
      <c r="K53" s="39">
        <f t="shared" si="0"/>
        <v>24281.51522745152</v>
      </c>
      <c r="L53" s="39"/>
      <c r="M53" s="6">
        <f t="shared" si="2"/>
        <v>0.46516312696267276</v>
      </c>
      <c r="N53" s="36">
        <v>2013</v>
      </c>
      <c r="O53" s="8">
        <v>42554</v>
      </c>
      <c r="P53" s="40">
        <v>99.498000000000005</v>
      </c>
      <c r="Q53" s="40"/>
      <c r="R53" s="41">
        <f t="shared" si="3"/>
        <v>53772.857476885249</v>
      </c>
      <c r="S53" s="41"/>
      <c r="T53" s="42">
        <f t="shared" si="4"/>
        <v>115.60000000000059</v>
      </c>
      <c r="U53" s="42"/>
    </row>
    <row r="54" spans="2:21" x14ac:dyDescent="0.15">
      <c r="B54" s="36">
        <v>46</v>
      </c>
      <c r="C54" s="39">
        <f t="shared" si="1"/>
        <v>863156.6983919359</v>
      </c>
      <c r="D54" s="39"/>
      <c r="E54" s="36">
        <v>2013</v>
      </c>
      <c r="F54" s="8">
        <v>42555</v>
      </c>
      <c r="G54" s="36" t="s">
        <v>4</v>
      </c>
      <c r="H54" s="40">
        <v>100.122</v>
      </c>
      <c r="I54" s="40"/>
      <c r="J54" s="36">
        <v>25.1</v>
      </c>
      <c r="K54" s="39">
        <f t="shared" si="0"/>
        <v>25894.700951758077</v>
      </c>
      <c r="L54" s="39"/>
      <c r="M54" s="6">
        <f t="shared" si="2"/>
        <v>1.0316613925003217</v>
      </c>
      <c r="N54" s="36">
        <v>2013</v>
      </c>
      <c r="O54" s="8">
        <v>42561</v>
      </c>
      <c r="P54" s="40">
        <v>100.76900000000001</v>
      </c>
      <c r="Q54" s="40"/>
      <c r="R54" s="41">
        <f t="shared" si="3"/>
        <v>66748.492094771398</v>
      </c>
      <c r="S54" s="41"/>
      <c r="T54" s="42">
        <f t="shared" si="4"/>
        <v>64.700000000000557</v>
      </c>
      <c r="U54" s="42"/>
    </row>
    <row r="55" spans="2:21" x14ac:dyDescent="0.15">
      <c r="B55" s="36">
        <v>47</v>
      </c>
      <c r="C55" s="39">
        <f t="shared" si="1"/>
        <v>929905.19048670726</v>
      </c>
      <c r="D55" s="39"/>
      <c r="E55" s="36">
        <v>2013</v>
      </c>
      <c r="F55" s="8">
        <v>42638</v>
      </c>
      <c r="G55" s="36" t="s">
        <v>3</v>
      </c>
      <c r="H55" s="40">
        <v>98.575999999999993</v>
      </c>
      <c r="I55" s="40"/>
      <c r="J55" s="36">
        <v>24.7</v>
      </c>
      <c r="K55" s="39">
        <f t="shared" si="0"/>
        <v>27897.155714601216</v>
      </c>
      <c r="L55" s="39"/>
      <c r="M55" s="6">
        <f t="shared" si="2"/>
        <v>1.1294395026154338</v>
      </c>
      <c r="N55" s="36">
        <v>2013</v>
      </c>
      <c r="O55" s="8">
        <v>42639</v>
      </c>
      <c r="P55" s="40">
        <v>98.822999999999993</v>
      </c>
      <c r="Q55" s="40"/>
      <c r="R55" s="41">
        <f t="shared" si="3"/>
        <v>-27897.155714601202</v>
      </c>
      <c r="S55" s="41"/>
      <c r="T55" s="42">
        <f t="shared" si="4"/>
        <v>-24.7</v>
      </c>
      <c r="U55" s="42"/>
    </row>
    <row r="56" spans="2:21" x14ac:dyDescent="0.15">
      <c r="B56" s="36">
        <v>48</v>
      </c>
      <c r="C56" s="39">
        <f t="shared" si="1"/>
        <v>902008.0347721061</v>
      </c>
      <c r="D56" s="39"/>
      <c r="E56" s="36">
        <v>2013</v>
      </c>
      <c r="F56" s="8">
        <v>42650</v>
      </c>
      <c r="G56" s="36" t="s">
        <v>3</v>
      </c>
      <c r="H56" s="40">
        <v>97.147999999999996</v>
      </c>
      <c r="I56" s="40"/>
      <c r="J56" s="36">
        <v>21.4</v>
      </c>
      <c r="K56" s="39">
        <f t="shared" si="0"/>
        <v>27060.241043163183</v>
      </c>
      <c r="L56" s="39"/>
      <c r="M56" s="6">
        <f t="shared" si="2"/>
        <v>1.2644972450076255</v>
      </c>
      <c r="N56" s="36">
        <v>2013</v>
      </c>
      <c r="O56" s="8">
        <v>42651</v>
      </c>
      <c r="P56" s="40">
        <v>97.228999999999999</v>
      </c>
      <c r="Q56" s="40"/>
      <c r="R56" s="41">
        <f t="shared" si="3"/>
        <v>-10242.427684562155</v>
      </c>
      <c r="S56" s="41"/>
      <c r="T56" s="42">
        <f t="shared" si="4"/>
        <v>-21.4</v>
      </c>
      <c r="U56" s="42"/>
    </row>
    <row r="57" spans="2:21" x14ac:dyDescent="0.15">
      <c r="B57" s="36">
        <v>49</v>
      </c>
      <c r="C57" s="39">
        <f t="shared" si="1"/>
        <v>891765.60708754393</v>
      </c>
      <c r="D57" s="39"/>
      <c r="E57" s="36">
        <v>2013</v>
      </c>
      <c r="F57" s="8">
        <v>42652</v>
      </c>
      <c r="G57" s="36" t="s">
        <v>4</v>
      </c>
      <c r="H57" s="40">
        <v>97.26</v>
      </c>
      <c r="I57" s="40"/>
      <c r="J57" s="36">
        <v>25.8</v>
      </c>
      <c r="K57" s="39">
        <f t="shared" si="0"/>
        <v>26752.968212626318</v>
      </c>
      <c r="L57" s="39"/>
      <c r="M57" s="6">
        <f t="shared" si="2"/>
        <v>1.0369367524273767</v>
      </c>
      <c r="N57" s="36">
        <v>2013</v>
      </c>
      <c r="O57" s="8">
        <v>42658</v>
      </c>
      <c r="P57" s="40">
        <v>98.084999999999994</v>
      </c>
      <c r="Q57" s="40"/>
      <c r="R57" s="41">
        <f t="shared" si="3"/>
        <v>85547.282075257404</v>
      </c>
      <c r="S57" s="41"/>
      <c r="T57" s="42">
        <f t="shared" si="4"/>
        <v>82.499999999998863</v>
      </c>
      <c r="U57" s="42"/>
    </row>
    <row r="58" spans="2:21" x14ac:dyDescent="0.15">
      <c r="B58" s="36">
        <v>50</v>
      </c>
      <c r="C58" s="39">
        <f t="shared" si="1"/>
        <v>977312.88916280132</v>
      </c>
      <c r="D58" s="39"/>
      <c r="E58" s="36">
        <v>2013</v>
      </c>
      <c r="F58" s="8">
        <v>42731</v>
      </c>
      <c r="G58" s="36" t="s">
        <v>4</v>
      </c>
      <c r="H58" s="40">
        <v>104.855</v>
      </c>
      <c r="I58" s="40"/>
      <c r="J58" s="36">
        <v>21.9</v>
      </c>
      <c r="K58" s="39">
        <f t="shared" si="0"/>
        <v>29319.386674884037</v>
      </c>
      <c r="L58" s="39"/>
      <c r="M58" s="6">
        <f t="shared" si="2"/>
        <v>1.3387847796750703</v>
      </c>
      <c r="N58" s="36">
        <v>2014</v>
      </c>
      <c r="O58" s="8">
        <v>42371</v>
      </c>
      <c r="P58" s="40">
        <v>104.821</v>
      </c>
      <c r="Q58" s="40"/>
      <c r="R58" s="41">
        <f t="shared" si="3"/>
        <v>-4551.8682508960455</v>
      </c>
      <c r="S58" s="41"/>
      <c r="T58" s="42">
        <f t="shared" si="4"/>
        <v>-21.9</v>
      </c>
      <c r="U58" s="42"/>
    </row>
    <row r="59" spans="2:21" x14ac:dyDescent="0.15">
      <c r="B59" s="36">
        <v>51</v>
      </c>
      <c r="C59" s="39">
        <f t="shared" si="1"/>
        <v>972761.02091190533</v>
      </c>
      <c r="D59" s="39"/>
      <c r="E59" s="36">
        <v>2014</v>
      </c>
      <c r="F59" s="8">
        <v>42403</v>
      </c>
      <c r="G59" s="36" t="s">
        <v>3</v>
      </c>
      <c r="H59" s="40">
        <v>102.232</v>
      </c>
      <c r="I59" s="40"/>
      <c r="J59" s="36">
        <v>19.100000000000001</v>
      </c>
      <c r="K59" s="39">
        <f t="shared" si="0"/>
        <v>29182.830627357158</v>
      </c>
      <c r="L59" s="39"/>
      <c r="M59" s="6">
        <f t="shared" si="2"/>
        <v>1.5278968914846678</v>
      </c>
      <c r="N59" s="36">
        <v>2014</v>
      </c>
      <c r="O59" s="8">
        <v>42406</v>
      </c>
      <c r="P59" s="40">
        <v>101.413</v>
      </c>
      <c r="Q59" s="40"/>
      <c r="R59" s="41">
        <f t="shared" si="3"/>
        <v>125134.75541259469</v>
      </c>
      <c r="S59" s="41"/>
      <c r="T59" s="42">
        <f t="shared" si="4"/>
        <v>81.900000000000261</v>
      </c>
      <c r="U59" s="42"/>
    </row>
    <row r="60" spans="2:21" x14ac:dyDescent="0.15">
      <c r="B60" s="36">
        <v>52</v>
      </c>
      <c r="C60" s="39">
        <f t="shared" si="1"/>
        <v>1097895.7763245001</v>
      </c>
      <c r="D60" s="39"/>
      <c r="E60" s="36">
        <v>2014</v>
      </c>
      <c r="F60" s="8">
        <v>42407</v>
      </c>
      <c r="G60" s="36" t="s">
        <v>4</v>
      </c>
      <c r="H60" s="40">
        <v>102.492</v>
      </c>
      <c r="I60" s="40"/>
      <c r="J60" s="36">
        <v>113.9</v>
      </c>
      <c r="K60" s="39">
        <f t="shared" si="0"/>
        <v>32936.873289734998</v>
      </c>
      <c r="L60" s="39"/>
      <c r="M60" s="6">
        <f t="shared" si="2"/>
        <v>0.2891736021925812</v>
      </c>
      <c r="N60" s="36">
        <v>2014</v>
      </c>
      <c r="O60" s="8">
        <v>42413</v>
      </c>
      <c r="P60" s="40">
        <v>101.991</v>
      </c>
      <c r="Q60" s="40"/>
      <c r="R60" s="41">
        <f t="shared" si="3"/>
        <v>-14487.597469848457</v>
      </c>
      <c r="S60" s="41"/>
      <c r="T60" s="42">
        <f t="shared" si="4"/>
        <v>-113.9</v>
      </c>
      <c r="U60" s="42"/>
    </row>
    <row r="61" spans="2:21" x14ac:dyDescent="0.15">
      <c r="B61" s="36">
        <v>53</v>
      </c>
      <c r="C61" s="39">
        <f t="shared" si="1"/>
        <v>1083408.1788546517</v>
      </c>
      <c r="D61" s="39"/>
      <c r="E61" s="36">
        <v>2014</v>
      </c>
      <c r="F61" s="8">
        <v>42436</v>
      </c>
      <c r="G61" s="36" t="s">
        <v>4</v>
      </c>
      <c r="H61" s="40">
        <v>103.015</v>
      </c>
      <c r="I61" s="40"/>
      <c r="J61" s="36">
        <v>18.8</v>
      </c>
      <c r="K61" s="39">
        <f t="shared" si="0"/>
        <v>32502.245365639552</v>
      </c>
      <c r="L61" s="39"/>
      <c r="M61" s="6">
        <f t="shared" si="2"/>
        <v>1.7288428385978485</v>
      </c>
      <c r="N61" s="36">
        <v>2014</v>
      </c>
      <c r="O61" s="8">
        <v>42440</v>
      </c>
      <c r="P61" s="40">
        <v>102.935</v>
      </c>
      <c r="Q61" s="40"/>
      <c r="R61" s="41">
        <f t="shared" si="3"/>
        <v>-13830.742708782493</v>
      </c>
      <c r="S61" s="41"/>
      <c r="T61" s="42">
        <f t="shared" si="4"/>
        <v>-18.8</v>
      </c>
      <c r="U61" s="42"/>
    </row>
    <row r="62" spans="2:21" x14ac:dyDescent="0.15">
      <c r="B62" s="36">
        <v>54</v>
      </c>
      <c r="C62" s="39">
        <f t="shared" si="1"/>
        <v>1069577.4361458693</v>
      </c>
      <c r="D62" s="39"/>
      <c r="E62" s="36">
        <v>2014</v>
      </c>
      <c r="F62" s="8">
        <v>42445</v>
      </c>
      <c r="G62" s="36" t="s">
        <v>4</v>
      </c>
      <c r="H62" s="40">
        <v>101.61499999999999</v>
      </c>
      <c r="I62" s="40"/>
      <c r="J62" s="36">
        <v>11.5</v>
      </c>
      <c r="K62" s="39">
        <f t="shared" si="0"/>
        <v>32087.323084376079</v>
      </c>
      <c r="L62" s="39"/>
      <c r="M62" s="6">
        <f t="shared" si="2"/>
        <v>2.7902020073370504</v>
      </c>
      <c r="N62" s="36">
        <v>2014</v>
      </c>
      <c r="O62" s="8">
        <v>42463</v>
      </c>
      <c r="P62" s="40">
        <v>103.834</v>
      </c>
      <c r="Q62" s="40"/>
      <c r="R62" s="41">
        <f t="shared" si="3"/>
        <v>619145.82542809378</v>
      </c>
      <c r="S62" s="41"/>
      <c r="T62" s="42">
        <f t="shared" si="4"/>
        <v>221.90000000000083</v>
      </c>
      <c r="U62" s="42"/>
    </row>
    <row r="63" spans="2:21" x14ac:dyDescent="0.15">
      <c r="B63" s="36">
        <v>55</v>
      </c>
      <c r="C63" s="39">
        <f t="shared" si="1"/>
        <v>1688723.2615739631</v>
      </c>
      <c r="D63" s="39"/>
      <c r="E63" s="36">
        <v>2014</v>
      </c>
      <c r="F63" s="8">
        <v>42474</v>
      </c>
      <c r="G63" s="36" t="s">
        <v>4</v>
      </c>
      <c r="H63" s="40">
        <v>101.86199999999999</v>
      </c>
      <c r="I63" s="40"/>
      <c r="J63" s="36">
        <v>21.2</v>
      </c>
      <c r="K63" s="39">
        <f t="shared" si="0"/>
        <v>50661.697847218893</v>
      </c>
      <c r="L63" s="39"/>
      <c r="M63" s="6">
        <f t="shared" si="2"/>
        <v>2.3897027286424009</v>
      </c>
      <c r="N63" s="36">
        <v>2014</v>
      </c>
      <c r="O63" s="8">
        <v>42475</v>
      </c>
      <c r="P63" s="40">
        <v>101.65</v>
      </c>
      <c r="Q63" s="40"/>
      <c r="R63" s="41">
        <f t="shared" si="3"/>
        <v>-50661.697847216288</v>
      </c>
      <c r="S63" s="41"/>
      <c r="T63" s="42">
        <f t="shared" si="4"/>
        <v>-21.2</v>
      </c>
      <c r="U63" s="42"/>
    </row>
    <row r="64" spans="2:21" x14ac:dyDescent="0.15">
      <c r="B64" s="36">
        <v>56</v>
      </c>
      <c r="C64" s="39">
        <f t="shared" si="1"/>
        <v>1638061.5637267467</v>
      </c>
      <c r="D64" s="39"/>
      <c r="E64" s="36">
        <v>2014</v>
      </c>
      <c r="F64" s="8">
        <v>42505</v>
      </c>
      <c r="G64" s="36" t="s">
        <v>3</v>
      </c>
      <c r="H64" s="40">
        <v>101.80800000000001</v>
      </c>
      <c r="I64" s="40"/>
      <c r="J64" s="36">
        <v>32.200000000000003</v>
      </c>
      <c r="K64" s="39">
        <f t="shared" si="0"/>
        <v>49141.8469118024</v>
      </c>
      <c r="L64" s="39"/>
      <c r="M64" s="6">
        <f t="shared" si="2"/>
        <v>1.5261443140311304</v>
      </c>
      <c r="N64" s="36">
        <v>2014</v>
      </c>
      <c r="O64" s="8">
        <v>42511</v>
      </c>
      <c r="P64" s="40">
        <v>101.6</v>
      </c>
      <c r="Q64" s="40"/>
      <c r="R64" s="41">
        <f t="shared" si="3"/>
        <v>31743.801731849435</v>
      </c>
      <c r="S64" s="41"/>
      <c r="T64" s="42">
        <f t="shared" si="4"/>
        <v>20.800000000001262</v>
      </c>
      <c r="U64" s="42"/>
    </row>
    <row r="65" spans="2:21" x14ac:dyDescent="0.15">
      <c r="B65" s="36">
        <v>57</v>
      </c>
      <c r="C65" s="39">
        <f t="shared" si="1"/>
        <v>1669805.365458596</v>
      </c>
      <c r="D65" s="39"/>
      <c r="E65" s="36">
        <v>2014</v>
      </c>
      <c r="F65" s="8">
        <v>42513</v>
      </c>
      <c r="G65" s="36" t="s">
        <v>4</v>
      </c>
      <c r="H65" s="40">
        <v>101.831</v>
      </c>
      <c r="I65" s="40"/>
      <c r="J65" s="36">
        <v>24.7</v>
      </c>
      <c r="K65" s="39">
        <f t="shared" si="0"/>
        <v>50094.16096375788</v>
      </c>
      <c r="L65" s="39"/>
      <c r="M65" s="6">
        <f t="shared" si="2"/>
        <v>2.0281036827432342</v>
      </c>
      <c r="N65" s="36">
        <v>2014</v>
      </c>
      <c r="O65" s="8">
        <v>42518</v>
      </c>
      <c r="P65" s="40">
        <v>101.72499999999999</v>
      </c>
      <c r="Q65" s="40"/>
      <c r="R65" s="41">
        <f t="shared" si="3"/>
        <v>-21497.899037080057</v>
      </c>
      <c r="S65" s="41"/>
      <c r="T65" s="42">
        <f t="shared" si="4"/>
        <v>-24.7</v>
      </c>
      <c r="U65" s="42"/>
    </row>
    <row r="66" spans="2:21" x14ac:dyDescent="0.15">
      <c r="B66" s="36">
        <v>58</v>
      </c>
      <c r="C66" s="39">
        <f t="shared" si="1"/>
        <v>1648307.4664215159</v>
      </c>
      <c r="D66" s="39"/>
      <c r="E66" s="36">
        <v>2014</v>
      </c>
      <c r="F66" s="8">
        <v>42532</v>
      </c>
      <c r="G66" s="36" t="s">
        <v>3</v>
      </c>
      <c r="H66" s="40">
        <v>102.215</v>
      </c>
      <c r="I66" s="40"/>
      <c r="J66" s="36">
        <v>16</v>
      </c>
      <c r="K66" s="39">
        <f t="shared" si="0"/>
        <v>49449.223992645479</v>
      </c>
      <c r="L66" s="39"/>
      <c r="M66" s="6">
        <f t="shared" si="2"/>
        <v>3.0905764995403424</v>
      </c>
      <c r="N66" s="36">
        <v>2014</v>
      </c>
      <c r="O66" s="8">
        <v>42538</v>
      </c>
      <c r="P66" s="40">
        <v>102.137</v>
      </c>
      <c r="Q66" s="40"/>
      <c r="R66" s="41">
        <f t="shared" si="3"/>
        <v>24106.496696415583</v>
      </c>
      <c r="S66" s="41"/>
      <c r="T66" s="42">
        <f t="shared" si="4"/>
        <v>7.8000000000002956</v>
      </c>
      <c r="U66" s="42"/>
    </row>
    <row r="67" spans="2:21" x14ac:dyDescent="0.15">
      <c r="B67" s="36">
        <v>59</v>
      </c>
      <c r="C67" s="39">
        <f t="shared" si="1"/>
        <v>1672413.9631179315</v>
      </c>
      <c r="D67" s="39"/>
      <c r="E67" s="36">
        <v>2014</v>
      </c>
      <c r="F67" s="8">
        <v>42560</v>
      </c>
      <c r="G67" s="36" t="s">
        <v>3</v>
      </c>
      <c r="H67" s="40">
        <v>101.571</v>
      </c>
      <c r="I67" s="40"/>
      <c r="J67" s="36">
        <v>15.3</v>
      </c>
      <c r="K67" s="39">
        <f t="shared" si="0"/>
        <v>50172.418893537942</v>
      </c>
      <c r="L67" s="39"/>
      <c r="M67" s="6">
        <f t="shared" si="2"/>
        <v>3.2792430649371203</v>
      </c>
      <c r="N67" s="36">
        <v>2014</v>
      </c>
      <c r="O67" s="8">
        <v>42560</v>
      </c>
      <c r="P67" s="40">
        <v>101.724</v>
      </c>
      <c r="Q67" s="40"/>
      <c r="R67" s="41">
        <f t="shared" si="3"/>
        <v>-50172.418893539842</v>
      </c>
      <c r="S67" s="41"/>
      <c r="T67" s="42">
        <f t="shared" si="4"/>
        <v>-15.3</v>
      </c>
      <c r="U67" s="42"/>
    </row>
    <row r="68" spans="2:21" x14ac:dyDescent="0.15">
      <c r="B68" s="36">
        <v>60</v>
      </c>
      <c r="C68" s="39">
        <f t="shared" si="1"/>
        <v>1622241.5442243917</v>
      </c>
      <c r="D68" s="39"/>
      <c r="E68" s="36">
        <v>2014</v>
      </c>
      <c r="F68" s="8">
        <v>42576</v>
      </c>
      <c r="G68" s="36" t="s">
        <v>4</v>
      </c>
      <c r="H68" s="40">
        <v>101.87</v>
      </c>
      <c r="I68" s="40"/>
      <c r="J68" s="36">
        <v>15.5</v>
      </c>
      <c r="K68" s="39">
        <f t="shared" si="0"/>
        <v>48667.246326731751</v>
      </c>
      <c r="L68" s="39"/>
      <c r="M68" s="6">
        <f t="shared" si="2"/>
        <v>3.1398223436601129</v>
      </c>
      <c r="N68" s="36">
        <v>2014</v>
      </c>
      <c r="O68" s="8">
        <v>42588</v>
      </c>
      <c r="P68" s="40">
        <v>102.337</v>
      </c>
      <c r="Q68" s="40"/>
      <c r="R68" s="41">
        <f t="shared" si="3"/>
        <v>146629.70344892688</v>
      </c>
      <c r="S68" s="41"/>
      <c r="T68" s="42">
        <f t="shared" si="4"/>
        <v>46.699999999999875</v>
      </c>
      <c r="U68" s="42"/>
    </row>
    <row r="69" spans="2:21" x14ac:dyDescent="0.15">
      <c r="B69" s="36">
        <v>61</v>
      </c>
      <c r="C69" s="39">
        <f t="shared" si="1"/>
        <v>1768871.2476733185</v>
      </c>
      <c r="D69" s="39"/>
      <c r="E69" s="36">
        <v>2014</v>
      </c>
      <c r="F69" s="8">
        <v>42594</v>
      </c>
      <c r="G69" s="36" t="s">
        <v>4</v>
      </c>
      <c r="H69" s="40">
        <v>102.271</v>
      </c>
      <c r="I69" s="40"/>
      <c r="J69" s="36">
        <v>8.3000000000000007</v>
      </c>
      <c r="K69" s="39">
        <f t="shared" si="0"/>
        <v>53066.137430199553</v>
      </c>
      <c r="L69" s="39"/>
      <c r="M69" s="6">
        <f t="shared" si="2"/>
        <v>6.3935105337589819</v>
      </c>
      <c r="N69" s="36">
        <v>2014</v>
      </c>
      <c r="O69" s="8">
        <v>42596</v>
      </c>
      <c r="P69" s="40">
        <v>102.408</v>
      </c>
      <c r="Q69" s="40"/>
      <c r="R69" s="41">
        <f t="shared" si="3"/>
        <v>87591.094312498346</v>
      </c>
      <c r="S69" s="41"/>
      <c r="T69" s="42">
        <f t="shared" si="4"/>
        <v>13.700000000000045</v>
      </c>
      <c r="U69" s="42"/>
    </row>
    <row r="70" spans="2:21" x14ac:dyDescent="0.15">
      <c r="B70" s="36">
        <v>62</v>
      </c>
      <c r="C70" s="39">
        <f t="shared" si="1"/>
        <v>1856462.3419858168</v>
      </c>
      <c r="D70" s="39"/>
      <c r="E70" s="36">
        <v>2014</v>
      </c>
      <c r="F70" s="8">
        <v>42598</v>
      </c>
      <c r="G70" s="36" t="s">
        <v>4</v>
      </c>
      <c r="H70" s="40">
        <v>102.801</v>
      </c>
      <c r="I70" s="40"/>
      <c r="J70" s="36">
        <v>21.6</v>
      </c>
      <c r="K70" s="39">
        <f t="shared" si="0"/>
        <v>55693.870259574505</v>
      </c>
      <c r="L70" s="39"/>
      <c r="M70" s="6">
        <f t="shared" si="2"/>
        <v>2.5784199194247455</v>
      </c>
      <c r="N70" s="36">
        <v>2014</v>
      </c>
      <c r="O70" s="8">
        <v>42608</v>
      </c>
      <c r="P70" s="40">
        <v>103.845</v>
      </c>
      <c r="Q70" s="40"/>
      <c r="R70" s="41">
        <f t="shared" si="3"/>
        <v>269187.03958794265</v>
      </c>
      <c r="S70" s="41"/>
      <c r="T70" s="42">
        <f t="shared" si="4"/>
        <v>104.39999999999969</v>
      </c>
      <c r="U70" s="42"/>
    </row>
    <row r="71" spans="2:21" x14ac:dyDescent="0.15">
      <c r="B71" s="36">
        <v>63</v>
      </c>
      <c r="C71" s="39">
        <f t="shared" si="1"/>
        <v>2125649.3815737595</v>
      </c>
      <c r="D71" s="39"/>
      <c r="E71" s="36">
        <v>2014</v>
      </c>
      <c r="F71" s="8">
        <v>42611</v>
      </c>
      <c r="G71" s="36" t="s">
        <v>4</v>
      </c>
      <c r="H71" s="40">
        <v>104.075</v>
      </c>
      <c r="I71" s="40"/>
      <c r="J71" s="36">
        <v>28.1</v>
      </c>
      <c r="K71" s="39">
        <f t="shared" si="0"/>
        <v>63769.481447212784</v>
      </c>
      <c r="L71" s="39"/>
      <c r="M71" s="6">
        <f t="shared" si="2"/>
        <v>2.2693765639577501</v>
      </c>
      <c r="N71" s="36">
        <v>2014</v>
      </c>
      <c r="O71" s="8">
        <v>42616</v>
      </c>
      <c r="P71" s="40">
        <v>105.054</v>
      </c>
      <c r="Q71" s="40"/>
      <c r="R71" s="41">
        <f t="shared" si="3"/>
        <v>222171.96561146359</v>
      </c>
      <c r="S71" s="41"/>
      <c r="T71" s="42">
        <f t="shared" si="4"/>
        <v>97.89999999999992</v>
      </c>
      <c r="U71" s="42"/>
    </row>
    <row r="72" spans="2:21" x14ac:dyDescent="0.15">
      <c r="B72" s="36">
        <v>64</v>
      </c>
      <c r="C72" s="39">
        <f t="shared" si="1"/>
        <v>2347821.3471852229</v>
      </c>
      <c r="D72" s="39"/>
      <c r="E72" s="36">
        <v>2014</v>
      </c>
      <c r="F72" s="8">
        <v>42623</v>
      </c>
      <c r="G72" s="36" t="s">
        <v>4</v>
      </c>
      <c r="H72" s="40">
        <v>106.262</v>
      </c>
      <c r="I72" s="40"/>
      <c r="J72" s="36">
        <v>23.2</v>
      </c>
      <c r="K72" s="39">
        <f t="shared" si="0"/>
        <v>70434.640415556685</v>
      </c>
      <c r="L72" s="39"/>
      <c r="M72" s="6">
        <f t="shared" si="2"/>
        <v>3.0359758799808914</v>
      </c>
      <c r="N72" s="36">
        <v>2014</v>
      </c>
      <c r="O72" s="8">
        <v>42636</v>
      </c>
      <c r="P72" s="40">
        <v>108.59399999999999</v>
      </c>
      <c r="Q72" s="40"/>
      <c r="R72" s="41">
        <f t="shared" si="3"/>
        <v>707989.57521154196</v>
      </c>
      <c r="S72" s="41"/>
      <c r="T72" s="42">
        <f t="shared" si="4"/>
        <v>233.19999999999936</v>
      </c>
      <c r="U72" s="42"/>
    </row>
    <row r="73" spans="2:21" x14ac:dyDescent="0.15">
      <c r="B73" s="36">
        <v>65</v>
      </c>
      <c r="C73" s="39">
        <f t="shared" si="1"/>
        <v>3055810.9223967651</v>
      </c>
      <c r="D73" s="39"/>
      <c r="E73" s="36">
        <v>2014</v>
      </c>
      <c r="F73" s="8">
        <v>42639</v>
      </c>
      <c r="G73" s="36" t="s">
        <v>4</v>
      </c>
      <c r="H73" s="40">
        <v>109.176</v>
      </c>
      <c r="I73" s="40"/>
      <c r="J73" s="36">
        <v>33.700000000000003</v>
      </c>
      <c r="K73" s="39">
        <f t="shared" ref="K73:K108" si="5">IF(F73="","",C73*0.03)</f>
        <v>91674.327671902953</v>
      </c>
      <c r="L73" s="39"/>
      <c r="M73" s="6">
        <f t="shared" si="2"/>
        <v>2.7203064591069124</v>
      </c>
      <c r="N73" s="36">
        <v>2014</v>
      </c>
      <c r="O73" s="8">
        <v>42644</v>
      </c>
      <c r="P73" s="40">
        <v>109.494</v>
      </c>
      <c r="Q73" s="40"/>
      <c r="R73" s="41">
        <f t="shared" si="3"/>
        <v>86505.745399599225</v>
      </c>
      <c r="S73" s="41"/>
      <c r="T73" s="42">
        <f t="shared" si="4"/>
        <v>31.799999999999784</v>
      </c>
      <c r="U73" s="42"/>
    </row>
    <row r="74" spans="2:21" x14ac:dyDescent="0.15">
      <c r="B74" s="36">
        <v>66</v>
      </c>
      <c r="C74" s="39">
        <f t="shared" ref="C74:C108" si="6">IF(R73="","",C73+R73)</f>
        <v>3142316.6677963645</v>
      </c>
      <c r="D74" s="39"/>
      <c r="E74" s="36">
        <v>2014</v>
      </c>
      <c r="F74" s="8">
        <v>42650</v>
      </c>
      <c r="G74" s="36" t="s">
        <v>3</v>
      </c>
      <c r="H74" s="40">
        <v>108.741</v>
      </c>
      <c r="I74" s="40"/>
      <c r="J74" s="36">
        <v>50</v>
      </c>
      <c r="K74" s="39">
        <f t="shared" si="5"/>
        <v>94269.50003389093</v>
      </c>
      <c r="L74" s="39"/>
      <c r="M74" s="6">
        <f t="shared" ref="M74:M108" si="7">IF(J74="","",(K74/J74)/1000)</f>
        <v>1.8853900006778186</v>
      </c>
      <c r="N74" s="36">
        <v>2014</v>
      </c>
      <c r="O74" s="8">
        <v>42658</v>
      </c>
      <c r="P74" s="40">
        <v>107.309</v>
      </c>
      <c r="Q74" s="40"/>
      <c r="R74" s="41">
        <f t="shared" ref="R74:R108" si="8">IF(O74="","",(IF(G74="売",H74-P74,P74-H74))*M74*100000)</f>
        <v>269987.84809706401</v>
      </c>
      <c r="S74" s="41"/>
      <c r="T74" s="42">
        <f t="shared" ref="T74:T108" si="9">IF(O74="","",IF(R74&lt;0,J74*(-1),IF(G74="買",(P74-H74)*100,(H74-P74)*100)))</f>
        <v>143.20000000000022</v>
      </c>
      <c r="U74" s="42"/>
    </row>
    <row r="75" spans="2:21" x14ac:dyDescent="0.15">
      <c r="B75" s="36">
        <v>67</v>
      </c>
      <c r="C75" s="39">
        <f t="shared" si="6"/>
        <v>3412304.5158934286</v>
      </c>
      <c r="D75" s="39"/>
      <c r="E75" s="36">
        <v>2014</v>
      </c>
      <c r="F75" s="8">
        <v>42672</v>
      </c>
      <c r="G75" s="36" t="s">
        <v>4</v>
      </c>
      <c r="H75" s="40">
        <v>108.175</v>
      </c>
      <c r="I75" s="40"/>
      <c r="J75" s="36">
        <v>17.7</v>
      </c>
      <c r="K75" s="39">
        <f t="shared" si="5"/>
        <v>102369.13547680285</v>
      </c>
      <c r="L75" s="39"/>
      <c r="M75" s="6">
        <f t="shared" si="7"/>
        <v>5.7835669760905564</v>
      </c>
      <c r="N75" s="36">
        <v>2014</v>
      </c>
      <c r="O75" s="8">
        <v>42684</v>
      </c>
      <c r="P75" s="40">
        <v>114.04600000000001</v>
      </c>
      <c r="Q75" s="40"/>
      <c r="R75" s="41">
        <f t="shared" si="8"/>
        <v>3395532.1716627707</v>
      </c>
      <c r="S75" s="41"/>
      <c r="T75" s="42">
        <f t="shared" si="9"/>
        <v>587.10000000000093</v>
      </c>
      <c r="U75" s="42"/>
    </row>
    <row r="76" spans="2:21" x14ac:dyDescent="0.15">
      <c r="B76" s="36">
        <v>68</v>
      </c>
      <c r="C76" s="39">
        <f t="shared" si="6"/>
        <v>6807836.6875561997</v>
      </c>
      <c r="D76" s="39"/>
      <c r="E76" s="36">
        <v>2014</v>
      </c>
      <c r="F76" s="8">
        <v>42687</v>
      </c>
      <c r="G76" s="36" t="s">
        <v>4</v>
      </c>
      <c r="H76" s="40">
        <v>115.696</v>
      </c>
      <c r="I76" s="40"/>
      <c r="J76" s="36">
        <v>39.299999999999997</v>
      </c>
      <c r="K76" s="39">
        <f t="shared" si="5"/>
        <v>204235.10062668598</v>
      </c>
      <c r="L76" s="39"/>
      <c r="M76" s="6">
        <f t="shared" si="7"/>
        <v>5.1968218988978627</v>
      </c>
      <c r="N76" s="36">
        <v>2014</v>
      </c>
      <c r="O76" s="8">
        <v>42712</v>
      </c>
      <c r="P76" s="40">
        <v>121.32</v>
      </c>
      <c r="Q76" s="40"/>
      <c r="R76" s="41">
        <f t="shared" si="8"/>
        <v>2922692.6359401555</v>
      </c>
      <c r="S76" s="41"/>
      <c r="T76" s="42">
        <f t="shared" si="9"/>
        <v>562.39999999999952</v>
      </c>
      <c r="U76" s="42"/>
    </row>
    <row r="77" spans="2:21" x14ac:dyDescent="0.15">
      <c r="B77" s="36">
        <v>69</v>
      </c>
      <c r="C77" s="39">
        <f t="shared" si="6"/>
        <v>9730529.3234963547</v>
      </c>
      <c r="D77" s="39"/>
      <c r="E77" s="36">
        <v>2015</v>
      </c>
      <c r="F77" s="8">
        <v>42409</v>
      </c>
      <c r="G77" s="36" t="s">
        <v>4</v>
      </c>
      <c r="H77" s="40">
        <v>118.723</v>
      </c>
      <c r="I77" s="40"/>
      <c r="J77" s="36">
        <v>42.1</v>
      </c>
      <c r="K77" s="39">
        <f t="shared" si="5"/>
        <v>291915.87970489066</v>
      </c>
      <c r="L77" s="39"/>
      <c r="M77" s="6">
        <f t="shared" si="7"/>
        <v>6.9338688766007284</v>
      </c>
      <c r="N77" s="36">
        <v>2015</v>
      </c>
      <c r="O77" s="8">
        <v>42412</v>
      </c>
      <c r="P77" s="40">
        <v>119.64</v>
      </c>
      <c r="Q77" s="40"/>
      <c r="R77" s="41">
        <f t="shared" si="8"/>
        <v>635835.77598428796</v>
      </c>
      <c r="S77" s="41"/>
      <c r="T77" s="42">
        <f t="shared" si="9"/>
        <v>91.700000000000159</v>
      </c>
      <c r="U77" s="42"/>
    </row>
    <row r="78" spans="2:21" x14ac:dyDescent="0.15">
      <c r="B78" s="36">
        <v>70</v>
      </c>
      <c r="C78" s="39">
        <f t="shared" si="6"/>
        <v>10366365.099480642</v>
      </c>
      <c r="D78" s="39"/>
      <c r="E78" s="36">
        <v>2015</v>
      </c>
      <c r="F78" s="8">
        <v>42454</v>
      </c>
      <c r="G78" s="36" t="s">
        <v>3</v>
      </c>
      <c r="H78" s="40">
        <v>119.38</v>
      </c>
      <c r="I78" s="40"/>
      <c r="J78" s="36">
        <v>26.2</v>
      </c>
      <c r="K78" s="39">
        <f t="shared" si="5"/>
        <v>310990.95298441924</v>
      </c>
      <c r="L78" s="39"/>
      <c r="M78" s="6">
        <f t="shared" si="7"/>
        <v>11.869883701695391</v>
      </c>
      <c r="N78" s="36">
        <v>2015</v>
      </c>
      <c r="O78" s="8">
        <v>42459</v>
      </c>
      <c r="P78" s="40">
        <v>119.66200000000001</v>
      </c>
      <c r="Q78" s="40"/>
      <c r="R78" s="41">
        <f t="shared" si="8"/>
        <v>-334730.72038782272</v>
      </c>
      <c r="S78" s="41"/>
      <c r="T78" s="42">
        <f t="shared" si="9"/>
        <v>-26.2</v>
      </c>
      <c r="U78" s="42"/>
    </row>
    <row r="79" spans="2:21" x14ac:dyDescent="0.15">
      <c r="B79" s="36">
        <v>71</v>
      </c>
      <c r="C79" s="39">
        <f t="shared" si="6"/>
        <v>10031634.37909282</v>
      </c>
      <c r="D79" s="39"/>
      <c r="E79" s="36">
        <v>2015</v>
      </c>
      <c r="F79" s="8">
        <v>42474</v>
      </c>
      <c r="G79" s="36" t="s">
        <v>3</v>
      </c>
      <c r="H79" s="40">
        <v>119.449</v>
      </c>
      <c r="I79" s="40"/>
      <c r="J79" s="36">
        <v>67.2</v>
      </c>
      <c r="K79" s="39">
        <f t="shared" si="5"/>
        <v>300949.03137278458</v>
      </c>
      <c r="L79" s="39"/>
      <c r="M79" s="6">
        <f t="shared" si="7"/>
        <v>4.4784082049521512</v>
      </c>
      <c r="N79" s="36">
        <v>2015</v>
      </c>
      <c r="O79" s="8">
        <v>42480</v>
      </c>
      <c r="P79" s="40">
        <v>119.261</v>
      </c>
      <c r="Q79" s="40"/>
      <c r="R79" s="41">
        <f t="shared" si="8"/>
        <v>84194.074253101513</v>
      </c>
      <c r="S79" s="41"/>
      <c r="T79" s="42">
        <f t="shared" si="9"/>
        <v>18.800000000000239</v>
      </c>
      <c r="U79" s="42"/>
    </row>
    <row r="80" spans="2:21" x14ac:dyDescent="0.15">
      <c r="B80" s="36">
        <v>72</v>
      </c>
      <c r="C80" s="39">
        <f t="shared" si="6"/>
        <v>10115828.453345921</v>
      </c>
      <c r="D80" s="39"/>
      <c r="E80" s="36">
        <v>2015</v>
      </c>
      <c r="F80" s="8">
        <v>42560</v>
      </c>
      <c r="G80" s="36" t="s">
        <v>4</v>
      </c>
      <c r="H80" s="40">
        <v>121.41500000000001</v>
      </c>
      <c r="I80" s="40"/>
      <c r="J80" s="36">
        <v>22.7</v>
      </c>
      <c r="K80" s="39">
        <f t="shared" si="5"/>
        <v>303474.85360037762</v>
      </c>
      <c r="L80" s="39"/>
      <c r="M80" s="6">
        <f t="shared" si="7"/>
        <v>13.368936281954962</v>
      </c>
      <c r="N80" s="36">
        <v>2015</v>
      </c>
      <c r="O80" s="8">
        <v>42572</v>
      </c>
      <c r="P80" s="40">
        <v>124.239</v>
      </c>
      <c r="Q80" s="40"/>
      <c r="R80" s="41">
        <f t="shared" si="8"/>
        <v>3775387.6060240786</v>
      </c>
      <c r="S80" s="41"/>
      <c r="T80" s="42">
        <f t="shared" si="9"/>
        <v>282.39999999999981</v>
      </c>
      <c r="U80" s="42"/>
    </row>
    <row r="81" spans="2:21" x14ac:dyDescent="0.15">
      <c r="B81" s="36">
        <v>73</v>
      </c>
      <c r="C81" s="39">
        <f t="shared" si="6"/>
        <v>13891216.05937</v>
      </c>
      <c r="D81" s="39"/>
      <c r="E81" s="36">
        <v>2015</v>
      </c>
      <c r="F81" s="8">
        <v>42587</v>
      </c>
      <c r="G81" s="36" t="s">
        <v>4</v>
      </c>
      <c r="H81" s="40">
        <v>124.456</v>
      </c>
      <c r="I81" s="40"/>
      <c r="J81" s="36">
        <v>49.8</v>
      </c>
      <c r="K81" s="39">
        <f t="shared" si="5"/>
        <v>416736.48178109998</v>
      </c>
      <c r="L81" s="39"/>
      <c r="M81" s="6">
        <f t="shared" si="7"/>
        <v>8.3682024454036146</v>
      </c>
      <c r="N81" s="36">
        <v>2015</v>
      </c>
      <c r="O81" s="8">
        <v>42589</v>
      </c>
      <c r="P81" s="40">
        <v>124.539</v>
      </c>
      <c r="Q81" s="40"/>
      <c r="R81" s="41">
        <f t="shared" si="8"/>
        <v>69456.080296848668</v>
      </c>
      <c r="S81" s="41"/>
      <c r="T81" s="42">
        <f t="shared" si="9"/>
        <v>8.2999999999998408</v>
      </c>
      <c r="U81" s="42"/>
    </row>
    <row r="82" spans="2:21" x14ac:dyDescent="0.15">
      <c r="B82" s="36">
        <v>74</v>
      </c>
      <c r="C82" s="39">
        <f t="shared" si="6"/>
        <v>13960672.139666848</v>
      </c>
      <c r="D82" s="39"/>
      <c r="E82" s="36">
        <v>2015</v>
      </c>
      <c r="F82" s="8">
        <v>42662</v>
      </c>
      <c r="G82" s="36" t="s">
        <v>4</v>
      </c>
      <c r="H82" s="40">
        <v>119.471</v>
      </c>
      <c r="I82" s="40"/>
      <c r="J82" s="36">
        <v>16.5</v>
      </c>
      <c r="K82" s="39">
        <f t="shared" si="5"/>
        <v>418820.16419000539</v>
      </c>
      <c r="L82" s="39"/>
      <c r="M82" s="6">
        <f t="shared" si="7"/>
        <v>25.383040253939722</v>
      </c>
      <c r="N82" s="36">
        <v>2015</v>
      </c>
      <c r="O82" s="8">
        <v>42670</v>
      </c>
      <c r="P82" s="40">
        <v>120.22499999999999</v>
      </c>
      <c r="Q82" s="40"/>
      <c r="R82" s="41">
        <f t="shared" si="8"/>
        <v>1913881.2351470315</v>
      </c>
      <c r="S82" s="41"/>
      <c r="T82" s="42">
        <f t="shared" si="9"/>
        <v>75.399999999999068</v>
      </c>
      <c r="U82" s="42"/>
    </row>
    <row r="83" spans="2:21" x14ac:dyDescent="0.15">
      <c r="B83" s="36">
        <v>75</v>
      </c>
      <c r="C83" s="39">
        <f t="shared" si="6"/>
        <v>15874553.374813879</v>
      </c>
      <c r="D83" s="39"/>
      <c r="E83" s="36">
        <v>2015</v>
      </c>
      <c r="F83" s="8">
        <v>42679</v>
      </c>
      <c r="G83" s="36" t="s">
        <v>4</v>
      </c>
      <c r="H83" s="40">
        <v>121.813</v>
      </c>
      <c r="I83" s="40"/>
      <c r="J83" s="36">
        <v>30.6</v>
      </c>
      <c r="K83" s="39">
        <f t="shared" si="5"/>
        <v>476236.60124441632</v>
      </c>
      <c r="L83" s="39"/>
      <c r="M83" s="6">
        <f t="shared" si="7"/>
        <v>15.563287622366547</v>
      </c>
      <c r="N83" s="36">
        <v>2015</v>
      </c>
      <c r="O83" s="8">
        <v>42683</v>
      </c>
      <c r="P83" s="40">
        <v>123.17400000000001</v>
      </c>
      <c r="Q83" s="40"/>
      <c r="R83" s="41">
        <f t="shared" si="8"/>
        <v>2118163.4454040937</v>
      </c>
      <c r="S83" s="41"/>
      <c r="T83" s="42">
        <f t="shared" si="9"/>
        <v>136.10000000000042</v>
      </c>
      <c r="U83" s="42"/>
    </row>
    <row r="84" spans="2:21" x14ac:dyDescent="0.15">
      <c r="B84" s="36">
        <v>76</v>
      </c>
      <c r="C84" s="39">
        <f t="shared" si="6"/>
        <v>17992716.820217974</v>
      </c>
      <c r="D84" s="39"/>
      <c r="E84" s="36">
        <v>2015</v>
      </c>
      <c r="F84" s="8">
        <v>42712</v>
      </c>
      <c r="G84" s="36" t="s">
        <v>3</v>
      </c>
      <c r="H84" s="40">
        <v>122.843</v>
      </c>
      <c r="I84" s="40"/>
      <c r="J84" s="36">
        <v>25.2</v>
      </c>
      <c r="K84" s="39">
        <f t="shared" si="5"/>
        <v>539781.50460653927</v>
      </c>
      <c r="L84" s="39"/>
      <c r="M84" s="6">
        <f t="shared" si="7"/>
        <v>21.41990097644997</v>
      </c>
      <c r="N84" s="36">
        <v>2015</v>
      </c>
      <c r="O84" s="8">
        <v>42715</v>
      </c>
      <c r="P84" s="40">
        <v>121.863</v>
      </c>
      <c r="Q84" s="40"/>
      <c r="R84" s="41">
        <f t="shared" si="8"/>
        <v>2099150.2956921058</v>
      </c>
      <c r="S84" s="41"/>
      <c r="T84" s="42">
        <f t="shared" si="9"/>
        <v>98.000000000000398</v>
      </c>
      <c r="U84" s="42"/>
    </row>
    <row r="85" spans="2:21" x14ac:dyDescent="0.15">
      <c r="B85" s="36">
        <v>77</v>
      </c>
      <c r="C85" s="39">
        <f t="shared" si="6"/>
        <v>20091867.115910079</v>
      </c>
      <c r="D85" s="39"/>
      <c r="E85" s="36">
        <v>2015</v>
      </c>
      <c r="F85" s="8">
        <v>42726</v>
      </c>
      <c r="G85" s="36" t="s">
        <v>3</v>
      </c>
      <c r="H85" s="40">
        <v>121.068</v>
      </c>
      <c r="I85" s="40"/>
      <c r="J85" s="36">
        <v>24.6</v>
      </c>
      <c r="K85" s="39">
        <f t="shared" si="5"/>
        <v>602756.01347730239</v>
      </c>
      <c r="L85" s="39"/>
      <c r="M85" s="6">
        <f t="shared" si="7"/>
        <v>24.502276970622045</v>
      </c>
      <c r="N85" s="36">
        <v>2016</v>
      </c>
      <c r="O85" s="8">
        <v>42391</v>
      </c>
      <c r="P85" s="40">
        <v>118.10899999999999</v>
      </c>
      <c r="Q85" s="40"/>
      <c r="R85" s="41">
        <f t="shared" si="8"/>
        <v>7250223.7556070713</v>
      </c>
      <c r="S85" s="41"/>
      <c r="T85" s="42">
        <f t="shared" si="9"/>
        <v>295.90000000000032</v>
      </c>
      <c r="U85" s="42"/>
    </row>
    <row r="86" spans="2:21" x14ac:dyDescent="0.15">
      <c r="B86" s="36">
        <v>78</v>
      </c>
      <c r="C86" s="39">
        <f t="shared" si="6"/>
        <v>27342090.871517152</v>
      </c>
      <c r="D86" s="39"/>
      <c r="E86" s="36">
        <v>2015</v>
      </c>
      <c r="F86" s="8">
        <v>42405</v>
      </c>
      <c r="G86" s="36" t="s">
        <v>3</v>
      </c>
      <c r="H86" s="40">
        <v>116.82299999999999</v>
      </c>
      <c r="I86" s="40"/>
      <c r="J86" s="36">
        <v>61.5</v>
      </c>
      <c r="K86" s="39">
        <f t="shared" si="5"/>
        <v>820262.72614551452</v>
      </c>
      <c r="L86" s="39"/>
      <c r="M86" s="6">
        <f t="shared" si="7"/>
        <v>13.337605303179098</v>
      </c>
      <c r="N86" s="36">
        <v>2016</v>
      </c>
      <c r="O86" s="8">
        <v>42408</v>
      </c>
      <c r="P86" s="40">
        <v>117.438</v>
      </c>
      <c r="Q86" s="40"/>
      <c r="R86" s="41">
        <f t="shared" si="8"/>
        <v>-820262.72614552663</v>
      </c>
      <c r="S86" s="41"/>
      <c r="T86" s="42">
        <f t="shared" si="9"/>
        <v>-61.5</v>
      </c>
      <c r="U86" s="42"/>
    </row>
    <row r="87" spans="2:21" x14ac:dyDescent="0.15">
      <c r="B87" s="36">
        <v>79</v>
      </c>
      <c r="C87" s="39">
        <f t="shared" si="6"/>
        <v>26521828.145371623</v>
      </c>
      <c r="D87" s="39"/>
      <c r="E87" s="36">
        <v>2015</v>
      </c>
      <c r="F87" s="8">
        <v>42418</v>
      </c>
      <c r="G87" s="36" t="s">
        <v>3</v>
      </c>
      <c r="H87" s="40">
        <v>113.78400000000001</v>
      </c>
      <c r="I87" s="40"/>
      <c r="J87" s="36">
        <v>32.9</v>
      </c>
      <c r="K87" s="39">
        <f t="shared" si="5"/>
        <v>795654.84436114866</v>
      </c>
      <c r="L87" s="39"/>
      <c r="M87" s="6">
        <f t="shared" si="7"/>
        <v>24.184037822527316</v>
      </c>
      <c r="N87" s="36">
        <v>2016</v>
      </c>
      <c r="O87" s="8">
        <v>42422</v>
      </c>
      <c r="P87" s="40">
        <v>113.212</v>
      </c>
      <c r="Q87" s="40"/>
      <c r="R87" s="41">
        <f t="shared" si="8"/>
        <v>1383326.9634485689</v>
      </c>
      <c r="S87" s="41"/>
      <c r="T87" s="42">
        <f t="shared" si="9"/>
        <v>57.200000000000273</v>
      </c>
      <c r="U87" s="42"/>
    </row>
    <row r="88" spans="2:21" x14ac:dyDescent="0.15">
      <c r="B88" s="36">
        <v>80</v>
      </c>
      <c r="C88" s="39">
        <f t="shared" si="6"/>
        <v>27905155.108820193</v>
      </c>
      <c r="D88" s="39"/>
      <c r="E88" s="36">
        <v>2015</v>
      </c>
      <c r="F88" s="8">
        <v>42424</v>
      </c>
      <c r="G88" s="36" t="s">
        <v>3</v>
      </c>
      <c r="H88" s="40">
        <v>111.70099999999999</v>
      </c>
      <c r="I88" s="40"/>
      <c r="J88" s="36">
        <v>57.3</v>
      </c>
      <c r="K88" s="39">
        <f t="shared" si="5"/>
        <v>837154.65326460579</v>
      </c>
      <c r="L88" s="39"/>
      <c r="M88" s="6">
        <f t="shared" si="7"/>
        <v>14.610028852785442</v>
      </c>
      <c r="N88" s="36">
        <v>2016</v>
      </c>
      <c r="O88" s="8">
        <v>42425</v>
      </c>
      <c r="P88" s="40">
        <v>112.264</v>
      </c>
      <c r="Q88" s="40"/>
      <c r="R88" s="41">
        <f t="shared" si="8"/>
        <v>-822544.62441182381</v>
      </c>
      <c r="S88" s="41"/>
      <c r="T88" s="42">
        <f t="shared" si="9"/>
        <v>-57.3</v>
      </c>
      <c r="U88" s="42"/>
    </row>
    <row r="89" spans="2:21" x14ac:dyDescent="0.15">
      <c r="B89" s="36">
        <v>81</v>
      </c>
      <c r="C89" s="39">
        <f t="shared" si="6"/>
        <v>27082610.484408367</v>
      </c>
      <c r="D89" s="39"/>
      <c r="E89" s="36"/>
      <c r="F89" s="8"/>
      <c r="G89" s="36" t="s">
        <v>4</v>
      </c>
      <c r="H89" s="40"/>
      <c r="I89" s="40"/>
      <c r="J89" s="36"/>
      <c r="K89" s="39" t="str">
        <f t="shared" si="5"/>
        <v/>
      </c>
      <c r="L89" s="39"/>
      <c r="M89" s="6" t="str">
        <f t="shared" si="7"/>
        <v/>
      </c>
      <c r="N89" s="36"/>
      <c r="O89" s="8"/>
      <c r="P89" s="40"/>
      <c r="Q89" s="40"/>
      <c r="R89" s="41" t="str">
        <f t="shared" si="8"/>
        <v/>
      </c>
      <c r="S89" s="41"/>
      <c r="T89" s="42" t="str">
        <f t="shared" si="9"/>
        <v/>
      </c>
      <c r="U89" s="42"/>
    </row>
    <row r="90" spans="2:21" x14ac:dyDescent="0.15">
      <c r="B90" s="36">
        <v>82</v>
      </c>
      <c r="C90" s="39" t="str">
        <f t="shared" si="6"/>
        <v/>
      </c>
      <c r="D90" s="39"/>
      <c r="E90" s="36"/>
      <c r="F90" s="8"/>
      <c r="G90" s="36" t="s">
        <v>4</v>
      </c>
      <c r="H90" s="40"/>
      <c r="I90" s="40"/>
      <c r="J90" s="36"/>
      <c r="K90" s="39" t="str">
        <f t="shared" si="5"/>
        <v/>
      </c>
      <c r="L90" s="39"/>
      <c r="M90" s="6" t="str">
        <f t="shared" si="7"/>
        <v/>
      </c>
      <c r="N90" s="36"/>
      <c r="O90" s="8"/>
      <c r="P90" s="40"/>
      <c r="Q90" s="40"/>
      <c r="R90" s="41" t="str">
        <f t="shared" si="8"/>
        <v/>
      </c>
      <c r="S90" s="41"/>
      <c r="T90" s="42" t="str">
        <f t="shared" si="9"/>
        <v/>
      </c>
      <c r="U90" s="42"/>
    </row>
    <row r="91" spans="2:21" x14ac:dyDescent="0.15">
      <c r="B91" s="36">
        <v>83</v>
      </c>
      <c r="C91" s="39" t="str">
        <f t="shared" si="6"/>
        <v/>
      </c>
      <c r="D91" s="39"/>
      <c r="E91" s="36"/>
      <c r="F91" s="8"/>
      <c r="G91" s="36" t="s">
        <v>4</v>
      </c>
      <c r="H91" s="40"/>
      <c r="I91" s="40"/>
      <c r="J91" s="36"/>
      <c r="K91" s="39" t="str">
        <f t="shared" si="5"/>
        <v/>
      </c>
      <c r="L91" s="39"/>
      <c r="M91" s="6" t="str">
        <f t="shared" si="7"/>
        <v/>
      </c>
      <c r="N91" s="36"/>
      <c r="O91" s="8"/>
      <c r="P91" s="40"/>
      <c r="Q91" s="40"/>
      <c r="R91" s="41" t="str">
        <f t="shared" si="8"/>
        <v/>
      </c>
      <c r="S91" s="41"/>
      <c r="T91" s="42" t="str">
        <f t="shared" si="9"/>
        <v/>
      </c>
      <c r="U91" s="42"/>
    </row>
    <row r="92" spans="2:21" x14ac:dyDescent="0.15">
      <c r="B92" s="36">
        <v>84</v>
      </c>
      <c r="C92" s="39" t="str">
        <f t="shared" si="6"/>
        <v/>
      </c>
      <c r="D92" s="39"/>
      <c r="E92" s="36"/>
      <c r="F92" s="8"/>
      <c r="G92" s="36" t="s">
        <v>3</v>
      </c>
      <c r="H92" s="40"/>
      <c r="I92" s="40"/>
      <c r="J92" s="36"/>
      <c r="K92" s="39" t="str">
        <f t="shared" si="5"/>
        <v/>
      </c>
      <c r="L92" s="39"/>
      <c r="M92" s="6" t="str">
        <f t="shared" si="7"/>
        <v/>
      </c>
      <c r="N92" s="36"/>
      <c r="O92" s="8"/>
      <c r="P92" s="40"/>
      <c r="Q92" s="40"/>
      <c r="R92" s="41" t="str">
        <f t="shared" si="8"/>
        <v/>
      </c>
      <c r="S92" s="41"/>
      <c r="T92" s="42" t="str">
        <f t="shared" si="9"/>
        <v/>
      </c>
      <c r="U92" s="42"/>
    </row>
    <row r="93" spans="2:21" x14ac:dyDescent="0.15">
      <c r="B93" s="36">
        <v>85</v>
      </c>
      <c r="C93" s="39" t="str">
        <f t="shared" si="6"/>
        <v/>
      </c>
      <c r="D93" s="39"/>
      <c r="E93" s="36"/>
      <c r="F93" s="8"/>
      <c r="G93" s="36" t="s">
        <v>4</v>
      </c>
      <c r="H93" s="40"/>
      <c r="I93" s="40"/>
      <c r="J93" s="36"/>
      <c r="K93" s="39" t="str">
        <f t="shared" si="5"/>
        <v/>
      </c>
      <c r="L93" s="39"/>
      <c r="M93" s="6" t="str">
        <f t="shared" si="7"/>
        <v/>
      </c>
      <c r="N93" s="36"/>
      <c r="O93" s="8"/>
      <c r="P93" s="40"/>
      <c r="Q93" s="40"/>
      <c r="R93" s="41" t="str">
        <f t="shared" si="8"/>
        <v/>
      </c>
      <c r="S93" s="41"/>
      <c r="T93" s="42" t="str">
        <f t="shared" si="9"/>
        <v/>
      </c>
      <c r="U93" s="42"/>
    </row>
    <row r="94" spans="2:21" x14ac:dyDescent="0.15">
      <c r="B94" s="36">
        <v>86</v>
      </c>
      <c r="C94" s="39" t="str">
        <f t="shared" si="6"/>
        <v/>
      </c>
      <c r="D94" s="39"/>
      <c r="E94" s="36"/>
      <c r="F94" s="8"/>
      <c r="G94" s="36" t="s">
        <v>3</v>
      </c>
      <c r="H94" s="40"/>
      <c r="I94" s="40"/>
      <c r="J94" s="36"/>
      <c r="K94" s="39" t="str">
        <f t="shared" si="5"/>
        <v/>
      </c>
      <c r="L94" s="39"/>
      <c r="M94" s="6" t="str">
        <f t="shared" si="7"/>
        <v/>
      </c>
      <c r="N94" s="36"/>
      <c r="O94" s="8"/>
      <c r="P94" s="40"/>
      <c r="Q94" s="40"/>
      <c r="R94" s="41" t="str">
        <f t="shared" si="8"/>
        <v/>
      </c>
      <c r="S94" s="41"/>
      <c r="T94" s="42" t="str">
        <f t="shared" si="9"/>
        <v/>
      </c>
      <c r="U94" s="42"/>
    </row>
    <row r="95" spans="2:21" x14ac:dyDescent="0.15">
      <c r="B95" s="36">
        <v>87</v>
      </c>
      <c r="C95" s="39" t="str">
        <f t="shared" si="6"/>
        <v/>
      </c>
      <c r="D95" s="39"/>
      <c r="E95" s="36"/>
      <c r="F95" s="8"/>
      <c r="G95" s="36" t="s">
        <v>4</v>
      </c>
      <c r="H95" s="40"/>
      <c r="I95" s="40"/>
      <c r="J95" s="36"/>
      <c r="K95" s="39" t="str">
        <f t="shared" si="5"/>
        <v/>
      </c>
      <c r="L95" s="39"/>
      <c r="M95" s="6" t="str">
        <f t="shared" si="7"/>
        <v/>
      </c>
      <c r="N95" s="36"/>
      <c r="O95" s="8"/>
      <c r="P95" s="40"/>
      <c r="Q95" s="40"/>
      <c r="R95" s="41" t="str">
        <f t="shared" si="8"/>
        <v/>
      </c>
      <c r="S95" s="41"/>
      <c r="T95" s="42" t="str">
        <f t="shared" si="9"/>
        <v/>
      </c>
      <c r="U95" s="42"/>
    </row>
    <row r="96" spans="2:21" x14ac:dyDescent="0.15">
      <c r="B96" s="36">
        <v>88</v>
      </c>
      <c r="C96" s="39" t="str">
        <f t="shared" si="6"/>
        <v/>
      </c>
      <c r="D96" s="39"/>
      <c r="E96" s="36"/>
      <c r="F96" s="8"/>
      <c r="G96" s="36" t="s">
        <v>3</v>
      </c>
      <c r="H96" s="40"/>
      <c r="I96" s="40"/>
      <c r="J96" s="36"/>
      <c r="K96" s="39" t="str">
        <f t="shared" si="5"/>
        <v/>
      </c>
      <c r="L96" s="39"/>
      <c r="M96" s="6" t="str">
        <f t="shared" si="7"/>
        <v/>
      </c>
      <c r="N96" s="36"/>
      <c r="O96" s="8"/>
      <c r="P96" s="40"/>
      <c r="Q96" s="40"/>
      <c r="R96" s="41" t="str">
        <f t="shared" si="8"/>
        <v/>
      </c>
      <c r="S96" s="41"/>
      <c r="T96" s="42" t="str">
        <f t="shared" si="9"/>
        <v/>
      </c>
      <c r="U96" s="42"/>
    </row>
    <row r="97" spans="2:21" x14ac:dyDescent="0.15">
      <c r="B97" s="36">
        <v>89</v>
      </c>
      <c r="C97" s="39" t="str">
        <f t="shared" si="6"/>
        <v/>
      </c>
      <c r="D97" s="39"/>
      <c r="E97" s="36"/>
      <c r="F97" s="8"/>
      <c r="G97" s="36" t="s">
        <v>4</v>
      </c>
      <c r="H97" s="40"/>
      <c r="I97" s="40"/>
      <c r="J97" s="36"/>
      <c r="K97" s="39" t="str">
        <f t="shared" si="5"/>
        <v/>
      </c>
      <c r="L97" s="39"/>
      <c r="M97" s="6" t="str">
        <f t="shared" si="7"/>
        <v/>
      </c>
      <c r="N97" s="36"/>
      <c r="O97" s="8"/>
      <c r="P97" s="40"/>
      <c r="Q97" s="40"/>
      <c r="R97" s="41" t="str">
        <f t="shared" si="8"/>
        <v/>
      </c>
      <c r="S97" s="41"/>
      <c r="T97" s="42" t="str">
        <f t="shared" si="9"/>
        <v/>
      </c>
      <c r="U97" s="42"/>
    </row>
    <row r="98" spans="2:21" x14ac:dyDescent="0.15">
      <c r="B98" s="36">
        <v>90</v>
      </c>
      <c r="C98" s="39" t="str">
        <f t="shared" si="6"/>
        <v/>
      </c>
      <c r="D98" s="39"/>
      <c r="E98" s="36"/>
      <c r="F98" s="8"/>
      <c r="G98" s="36" t="s">
        <v>3</v>
      </c>
      <c r="H98" s="40"/>
      <c r="I98" s="40"/>
      <c r="J98" s="36"/>
      <c r="K98" s="39" t="str">
        <f t="shared" si="5"/>
        <v/>
      </c>
      <c r="L98" s="39"/>
      <c r="M98" s="6" t="str">
        <f t="shared" si="7"/>
        <v/>
      </c>
      <c r="N98" s="36"/>
      <c r="O98" s="8"/>
      <c r="P98" s="40"/>
      <c r="Q98" s="40"/>
      <c r="R98" s="41" t="str">
        <f t="shared" si="8"/>
        <v/>
      </c>
      <c r="S98" s="41"/>
      <c r="T98" s="42" t="str">
        <f t="shared" si="9"/>
        <v/>
      </c>
      <c r="U98" s="42"/>
    </row>
    <row r="99" spans="2:21" x14ac:dyDescent="0.15">
      <c r="B99" s="36">
        <v>91</v>
      </c>
      <c r="C99" s="39" t="str">
        <f t="shared" si="6"/>
        <v/>
      </c>
      <c r="D99" s="39"/>
      <c r="E99" s="36"/>
      <c r="F99" s="8"/>
      <c r="G99" s="36" t="s">
        <v>4</v>
      </c>
      <c r="H99" s="40"/>
      <c r="I99" s="40"/>
      <c r="J99" s="36"/>
      <c r="K99" s="39" t="str">
        <f t="shared" si="5"/>
        <v/>
      </c>
      <c r="L99" s="39"/>
      <c r="M99" s="6" t="str">
        <f t="shared" si="7"/>
        <v/>
      </c>
      <c r="N99" s="36"/>
      <c r="O99" s="8"/>
      <c r="P99" s="40"/>
      <c r="Q99" s="40"/>
      <c r="R99" s="41" t="str">
        <f t="shared" si="8"/>
        <v/>
      </c>
      <c r="S99" s="41"/>
      <c r="T99" s="42" t="str">
        <f t="shared" si="9"/>
        <v/>
      </c>
      <c r="U99" s="42"/>
    </row>
    <row r="100" spans="2:21" x14ac:dyDescent="0.15">
      <c r="B100" s="36">
        <v>92</v>
      </c>
      <c r="C100" s="39" t="str">
        <f t="shared" si="6"/>
        <v/>
      </c>
      <c r="D100" s="39"/>
      <c r="E100" s="36"/>
      <c r="F100" s="8"/>
      <c r="G100" s="36" t="s">
        <v>4</v>
      </c>
      <c r="H100" s="40"/>
      <c r="I100" s="40"/>
      <c r="J100" s="36"/>
      <c r="K100" s="39" t="str">
        <f t="shared" si="5"/>
        <v/>
      </c>
      <c r="L100" s="39"/>
      <c r="M100" s="6" t="str">
        <f t="shared" si="7"/>
        <v/>
      </c>
      <c r="N100" s="36"/>
      <c r="O100" s="8"/>
      <c r="P100" s="40"/>
      <c r="Q100" s="40"/>
      <c r="R100" s="41" t="str">
        <f t="shared" si="8"/>
        <v/>
      </c>
      <c r="S100" s="41"/>
      <c r="T100" s="42" t="str">
        <f t="shared" si="9"/>
        <v/>
      </c>
      <c r="U100" s="42"/>
    </row>
    <row r="101" spans="2:21" x14ac:dyDescent="0.15">
      <c r="B101" s="36">
        <v>93</v>
      </c>
      <c r="C101" s="39" t="str">
        <f t="shared" si="6"/>
        <v/>
      </c>
      <c r="D101" s="39"/>
      <c r="E101" s="36"/>
      <c r="F101" s="8"/>
      <c r="G101" s="36" t="s">
        <v>3</v>
      </c>
      <c r="H101" s="40"/>
      <c r="I101" s="40"/>
      <c r="J101" s="36"/>
      <c r="K101" s="39" t="str">
        <f t="shared" si="5"/>
        <v/>
      </c>
      <c r="L101" s="39"/>
      <c r="M101" s="6" t="str">
        <f t="shared" si="7"/>
        <v/>
      </c>
      <c r="N101" s="36"/>
      <c r="O101" s="8"/>
      <c r="P101" s="40"/>
      <c r="Q101" s="40"/>
      <c r="R101" s="41" t="str">
        <f t="shared" si="8"/>
        <v/>
      </c>
      <c r="S101" s="41"/>
      <c r="T101" s="42" t="str">
        <f t="shared" si="9"/>
        <v/>
      </c>
      <c r="U101" s="42"/>
    </row>
    <row r="102" spans="2:21" x14ac:dyDescent="0.15">
      <c r="B102" s="36">
        <v>94</v>
      </c>
      <c r="C102" s="39" t="str">
        <f t="shared" si="6"/>
        <v/>
      </c>
      <c r="D102" s="39"/>
      <c r="E102" s="36"/>
      <c r="F102" s="8"/>
      <c r="G102" s="36" t="s">
        <v>3</v>
      </c>
      <c r="H102" s="40"/>
      <c r="I102" s="40"/>
      <c r="J102" s="36"/>
      <c r="K102" s="39" t="str">
        <f t="shared" si="5"/>
        <v/>
      </c>
      <c r="L102" s="39"/>
      <c r="M102" s="6" t="str">
        <f t="shared" si="7"/>
        <v/>
      </c>
      <c r="N102" s="36"/>
      <c r="O102" s="8"/>
      <c r="P102" s="40"/>
      <c r="Q102" s="40"/>
      <c r="R102" s="41" t="str">
        <f t="shared" si="8"/>
        <v/>
      </c>
      <c r="S102" s="41"/>
      <c r="T102" s="42" t="str">
        <f t="shared" si="9"/>
        <v/>
      </c>
      <c r="U102" s="42"/>
    </row>
    <row r="103" spans="2:21" x14ac:dyDescent="0.15">
      <c r="B103" s="36">
        <v>95</v>
      </c>
      <c r="C103" s="39" t="str">
        <f t="shared" si="6"/>
        <v/>
      </c>
      <c r="D103" s="39"/>
      <c r="E103" s="36"/>
      <c r="F103" s="8"/>
      <c r="G103" s="36" t="s">
        <v>3</v>
      </c>
      <c r="H103" s="40"/>
      <c r="I103" s="40"/>
      <c r="J103" s="36"/>
      <c r="K103" s="39" t="str">
        <f t="shared" si="5"/>
        <v/>
      </c>
      <c r="L103" s="39"/>
      <c r="M103" s="6" t="str">
        <f t="shared" si="7"/>
        <v/>
      </c>
      <c r="N103" s="36"/>
      <c r="O103" s="8"/>
      <c r="P103" s="40"/>
      <c r="Q103" s="40"/>
      <c r="R103" s="41" t="str">
        <f t="shared" si="8"/>
        <v/>
      </c>
      <c r="S103" s="41"/>
      <c r="T103" s="42" t="str">
        <f t="shared" si="9"/>
        <v/>
      </c>
      <c r="U103" s="42"/>
    </row>
    <row r="104" spans="2:21" x14ac:dyDescent="0.15">
      <c r="B104" s="36">
        <v>96</v>
      </c>
      <c r="C104" s="39" t="str">
        <f t="shared" si="6"/>
        <v/>
      </c>
      <c r="D104" s="39"/>
      <c r="E104" s="36"/>
      <c r="F104" s="8"/>
      <c r="G104" s="36" t="s">
        <v>4</v>
      </c>
      <c r="H104" s="40"/>
      <c r="I104" s="40"/>
      <c r="J104" s="36"/>
      <c r="K104" s="39" t="str">
        <f t="shared" si="5"/>
        <v/>
      </c>
      <c r="L104" s="39"/>
      <c r="M104" s="6" t="str">
        <f t="shared" si="7"/>
        <v/>
      </c>
      <c r="N104" s="36"/>
      <c r="O104" s="8"/>
      <c r="P104" s="40"/>
      <c r="Q104" s="40"/>
      <c r="R104" s="41" t="str">
        <f t="shared" si="8"/>
        <v/>
      </c>
      <c r="S104" s="41"/>
      <c r="T104" s="42" t="str">
        <f t="shared" si="9"/>
        <v/>
      </c>
      <c r="U104" s="42"/>
    </row>
    <row r="105" spans="2:21" x14ac:dyDescent="0.15">
      <c r="B105" s="36">
        <v>97</v>
      </c>
      <c r="C105" s="39" t="str">
        <f t="shared" si="6"/>
        <v/>
      </c>
      <c r="D105" s="39"/>
      <c r="E105" s="36"/>
      <c r="F105" s="8"/>
      <c r="G105" s="36" t="s">
        <v>3</v>
      </c>
      <c r="H105" s="40"/>
      <c r="I105" s="40"/>
      <c r="J105" s="36"/>
      <c r="K105" s="39" t="str">
        <f t="shared" si="5"/>
        <v/>
      </c>
      <c r="L105" s="39"/>
      <c r="M105" s="6" t="str">
        <f t="shared" si="7"/>
        <v/>
      </c>
      <c r="N105" s="36"/>
      <c r="O105" s="8"/>
      <c r="P105" s="40"/>
      <c r="Q105" s="40"/>
      <c r="R105" s="41" t="str">
        <f t="shared" si="8"/>
        <v/>
      </c>
      <c r="S105" s="41"/>
      <c r="T105" s="42" t="str">
        <f t="shared" si="9"/>
        <v/>
      </c>
      <c r="U105" s="42"/>
    </row>
    <row r="106" spans="2:21" x14ac:dyDescent="0.15">
      <c r="B106" s="36">
        <v>98</v>
      </c>
      <c r="C106" s="39" t="str">
        <f t="shared" si="6"/>
        <v/>
      </c>
      <c r="D106" s="39"/>
      <c r="E106" s="36"/>
      <c r="F106" s="8"/>
      <c r="G106" s="36" t="s">
        <v>4</v>
      </c>
      <c r="H106" s="40"/>
      <c r="I106" s="40"/>
      <c r="J106" s="36"/>
      <c r="K106" s="39" t="str">
        <f t="shared" si="5"/>
        <v/>
      </c>
      <c r="L106" s="39"/>
      <c r="M106" s="6" t="str">
        <f t="shared" si="7"/>
        <v/>
      </c>
      <c r="N106" s="36"/>
      <c r="O106" s="8"/>
      <c r="P106" s="40"/>
      <c r="Q106" s="40"/>
      <c r="R106" s="41" t="str">
        <f t="shared" si="8"/>
        <v/>
      </c>
      <c r="S106" s="41"/>
      <c r="T106" s="42" t="str">
        <f t="shared" si="9"/>
        <v/>
      </c>
      <c r="U106" s="42"/>
    </row>
    <row r="107" spans="2:21" x14ac:dyDescent="0.15">
      <c r="B107" s="36">
        <v>99</v>
      </c>
      <c r="C107" s="39" t="str">
        <f t="shared" si="6"/>
        <v/>
      </c>
      <c r="D107" s="39"/>
      <c r="E107" s="36"/>
      <c r="F107" s="8"/>
      <c r="G107" s="36" t="s">
        <v>4</v>
      </c>
      <c r="H107" s="40"/>
      <c r="I107" s="40"/>
      <c r="J107" s="36"/>
      <c r="K107" s="39" t="str">
        <f t="shared" si="5"/>
        <v/>
      </c>
      <c r="L107" s="39"/>
      <c r="M107" s="6" t="str">
        <f t="shared" si="7"/>
        <v/>
      </c>
      <c r="N107" s="36"/>
      <c r="O107" s="8"/>
      <c r="P107" s="40"/>
      <c r="Q107" s="40"/>
      <c r="R107" s="41" t="str">
        <f t="shared" si="8"/>
        <v/>
      </c>
      <c r="S107" s="41"/>
      <c r="T107" s="42" t="str">
        <f t="shared" si="9"/>
        <v/>
      </c>
      <c r="U107" s="42"/>
    </row>
    <row r="108" spans="2:21" x14ac:dyDescent="0.15">
      <c r="B108" s="36">
        <v>100</v>
      </c>
      <c r="C108" s="39" t="str">
        <f t="shared" si="6"/>
        <v/>
      </c>
      <c r="D108" s="39"/>
      <c r="E108" s="36"/>
      <c r="F108" s="8"/>
      <c r="G108" s="36" t="s">
        <v>3</v>
      </c>
      <c r="H108" s="40"/>
      <c r="I108" s="40"/>
      <c r="J108" s="36"/>
      <c r="K108" s="39" t="str">
        <f t="shared" si="5"/>
        <v/>
      </c>
      <c r="L108" s="39"/>
      <c r="M108" s="6" t="str">
        <f t="shared" si="7"/>
        <v/>
      </c>
      <c r="N108" s="36"/>
      <c r="O108" s="8"/>
      <c r="P108" s="40"/>
      <c r="Q108" s="40"/>
      <c r="R108" s="41" t="str">
        <f t="shared" si="8"/>
        <v/>
      </c>
      <c r="S108" s="41"/>
      <c r="T108" s="42" t="str">
        <f t="shared" si="9"/>
        <v/>
      </c>
      <c r="U108" s="42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08" workbookViewId="0">
      <selection activeCell="M220" sqref="M220"/>
    </sheetView>
  </sheetViews>
  <sheetFormatPr defaultRowHeight="14.25" x14ac:dyDescent="0.15"/>
  <cols>
    <col min="1" max="1" width="7.5" style="35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145" zoomScaleNormal="145" zoomScaleSheetLayoutView="100" workbookViewId="0">
      <selection activeCell="A12" sqref="A12:J19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74" t="s">
        <v>50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1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spans="1:10" x14ac:dyDescent="0.15">
      <c r="A11" t="s">
        <v>1</v>
      </c>
    </row>
    <row r="12" spans="1:10" x14ac:dyDescent="0.15">
      <c r="A12" s="76" t="s">
        <v>51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x14ac:dyDescent="0.1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x14ac:dyDescent="0.1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x14ac:dyDescent="0.1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x14ac:dyDescent="0.1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x14ac:dyDescent="0.1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x14ac:dyDescent="0.1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x14ac:dyDescent="0.1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spans="1:10" x14ac:dyDescent="0.15">
      <c r="A21" t="s">
        <v>2</v>
      </c>
    </row>
    <row r="22" spans="1:10" x14ac:dyDescent="0.15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x14ac:dyDescent="0.1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x14ac:dyDescent="0.1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x14ac:dyDescent="0.1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x14ac:dyDescent="0.1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x14ac:dyDescent="0.1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1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x14ac:dyDescent="0.1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G16" sqref="G16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x14ac:dyDescent="0.15">
      <c r="B5" s="28" t="s">
        <v>43</v>
      </c>
      <c r="C5" s="29" t="s">
        <v>52</v>
      </c>
      <c r="D5" s="29">
        <v>47</v>
      </c>
      <c r="E5" s="33">
        <v>42486</v>
      </c>
      <c r="F5" s="29">
        <v>80</v>
      </c>
      <c r="G5" s="33"/>
      <c r="H5" s="29"/>
      <c r="I5" s="33"/>
    </row>
    <row r="6" spans="2:9" x14ac:dyDescent="0.15">
      <c r="B6" s="28" t="s">
        <v>43</v>
      </c>
      <c r="C6" s="29"/>
      <c r="D6" s="29"/>
      <c r="E6" s="33"/>
      <c r="F6" s="29"/>
      <c r="G6" s="34"/>
      <c r="H6" s="29"/>
      <c r="I6" s="34"/>
    </row>
    <row r="7" spans="2:9" x14ac:dyDescent="0.15">
      <c r="B7" s="28" t="s">
        <v>43</v>
      </c>
      <c r="C7" s="29"/>
      <c r="D7" s="29"/>
      <c r="E7" s="34"/>
      <c r="F7" s="29"/>
      <c r="G7" s="34"/>
      <c r="H7" s="29"/>
      <c r="I7" s="34"/>
    </row>
    <row r="8" spans="2:9" x14ac:dyDescent="0.15">
      <c r="B8" s="28" t="s">
        <v>43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12" activePane="bottomLeft" state="frozen"/>
      <selection pane="bottomLeft" activeCell="R19" sqref="R19:S1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0" t="s">
        <v>5</v>
      </c>
      <c r="C2" s="60"/>
      <c r="D2" s="63"/>
      <c r="E2" s="63"/>
      <c r="F2" s="60" t="s">
        <v>6</v>
      </c>
      <c r="G2" s="60"/>
      <c r="H2" s="63" t="s">
        <v>36</v>
      </c>
      <c r="I2" s="63"/>
      <c r="J2" s="60" t="s">
        <v>7</v>
      </c>
      <c r="K2" s="60"/>
      <c r="L2" s="70">
        <f>C9</f>
        <v>1000000</v>
      </c>
      <c r="M2" s="63"/>
      <c r="N2" s="60" t="s">
        <v>8</v>
      </c>
      <c r="O2" s="60"/>
      <c r="P2" s="70" t="e">
        <f>C108+R108</f>
        <v>#VALUE!</v>
      </c>
      <c r="Q2" s="63"/>
      <c r="R2" s="1"/>
      <c r="S2" s="1"/>
      <c r="T2" s="1"/>
    </row>
    <row r="3" spans="2:21" ht="57" customHeight="1" x14ac:dyDescent="0.15">
      <c r="B3" s="60" t="s">
        <v>9</v>
      </c>
      <c r="C3" s="60"/>
      <c r="D3" s="71" t="s">
        <v>38</v>
      </c>
      <c r="E3" s="71"/>
      <c r="F3" s="71"/>
      <c r="G3" s="71"/>
      <c r="H3" s="71"/>
      <c r="I3" s="71"/>
      <c r="J3" s="60" t="s">
        <v>10</v>
      </c>
      <c r="K3" s="60"/>
      <c r="L3" s="71" t="s">
        <v>35</v>
      </c>
      <c r="M3" s="72"/>
      <c r="N3" s="72"/>
      <c r="O3" s="72"/>
      <c r="P3" s="72"/>
      <c r="Q3" s="72"/>
      <c r="R3" s="1"/>
      <c r="S3" s="1"/>
    </row>
    <row r="4" spans="2:21" x14ac:dyDescent="0.15">
      <c r="B4" s="60" t="s">
        <v>11</v>
      </c>
      <c r="C4" s="60"/>
      <c r="D4" s="68">
        <f>SUM($R$9:$S$993)</f>
        <v>153684.21052631587</v>
      </c>
      <c r="E4" s="68"/>
      <c r="F4" s="60" t="s">
        <v>12</v>
      </c>
      <c r="G4" s="60"/>
      <c r="H4" s="69">
        <f>SUM($T$9:$U$108)</f>
        <v>292.00000000000017</v>
      </c>
      <c r="I4" s="63"/>
      <c r="J4" s="73" t="s">
        <v>13</v>
      </c>
      <c r="K4" s="73"/>
      <c r="L4" s="70">
        <f>MAX($C$9:$D$990)-C9</f>
        <v>153684.21052631596</v>
      </c>
      <c r="M4" s="70"/>
      <c r="N4" s="73" t="s">
        <v>14</v>
      </c>
      <c r="O4" s="73"/>
      <c r="P4" s="68">
        <f>MIN($C$9:$D$990)-C9</f>
        <v>0</v>
      </c>
      <c r="Q4" s="68"/>
      <c r="R4" s="1"/>
      <c r="S4" s="1"/>
      <c r="T4" s="1"/>
    </row>
    <row r="5" spans="2:21" x14ac:dyDescent="0.1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59" t="s">
        <v>19</v>
      </c>
      <c r="K5" s="60"/>
      <c r="L5" s="61"/>
      <c r="M5" s="62"/>
      <c r="N5" s="18" t="s">
        <v>20</v>
      </c>
      <c r="O5" s="9"/>
      <c r="P5" s="61"/>
      <c r="Q5" s="62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43" t="s">
        <v>21</v>
      </c>
      <c r="C7" s="45" t="s">
        <v>22</v>
      </c>
      <c r="D7" s="46"/>
      <c r="E7" s="49" t="s">
        <v>23</v>
      </c>
      <c r="F7" s="50"/>
      <c r="G7" s="50"/>
      <c r="H7" s="50"/>
      <c r="I7" s="51"/>
      <c r="J7" s="52" t="s">
        <v>24</v>
      </c>
      <c r="K7" s="53"/>
      <c r="L7" s="54"/>
      <c r="M7" s="55" t="s">
        <v>25</v>
      </c>
      <c r="N7" s="56" t="s">
        <v>26</v>
      </c>
      <c r="O7" s="57"/>
      <c r="P7" s="57"/>
      <c r="Q7" s="58"/>
      <c r="R7" s="64" t="s">
        <v>27</v>
      </c>
      <c r="S7" s="64"/>
      <c r="T7" s="64"/>
      <c r="U7" s="64"/>
    </row>
    <row r="8" spans="2:21" x14ac:dyDescent="0.15">
      <c r="B8" s="44"/>
      <c r="C8" s="47"/>
      <c r="D8" s="48"/>
      <c r="E8" s="19" t="s">
        <v>28</v>
      </c>
      <c r="F8" s="19" t="s">
        <v>29</v>
      </c>
      <c r="G8" s="19" t="s">
        <v>30</v>
      </c>
      <c r="H8" s="65" t="s">
        <v>31</v>
      </c>
      <c r="I8" s="51"/>
      <c r="J8" s="4" t="s">
        <v>32</v>
      </c>
      <c r="K8" s="66" t="s">
        <v>33</v>
      </c>
      <c r="L8" s="54"/>
      <c r="M8" s="55"/>
      <c r="N8" s="5" t="s">
        <v>28</v>
      </c>
      <c r="O8" s="5" t="s">
        <v>29</v>
      </c>
      <c r="P8" s="67" t="s">
        <v>31</v>
      </c>
      <c r="Q8" s="58"/>
      <c r="R8" s="64" t="s">
        <v>34</v>
      </c>
      <c r="S8" s="64"/>
      <c r="T8" s="64" t="s">
        <v>32</v>
      </c>
      <c r="U8" s="64"/>
    </row>
    <row r="9" spans="2:21" x14ac:dyDescent="0.15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105.33</v>
      </c>
      <c r="I9" s="40"/>
      <c r="J9" s="20">
        <v>57</v>
      </c>
      <c r="K9" s="39">
        <f t="shared" ref="K9:K72" si="0">IF(F9="","",C9*0.03)</f>
        <v>30000</v>
      </c>
      <c r="L9" s="39"/>
      <c r="M9" s="6">
        <f>IF(J9="","",(K9/J9)/1000)</f>
        <v>0.52631578947368418</v>
      </c>
      <c r="N9" s="20">
        <v>2001</v>
      </c>
      <c r="O9" s="8">
        <v>42111</v>
      </c>
      <c r="P9" s="40">
        <v>108.25</v>
      </c>
      <c r="Q9" s="40"/>
      <c r="R9" s="41">
        <f>IF(O9="","",(IF(G9="売",H9-P9,P9-H9))*M9*100000)</f>
        <v>153684.21052631587</v>
      </c>
      <c r="S9" s="41"/>
      <c r="T9" s="42">
        <f>IF(O9="","",IF(R9&lt;0,J9*(-1),IF(G9="買",(P9-H9)*100,(H9-P9)*100)))</f>
        <v>292.00000000000017</v>
      </c>
      <c r="U9" s="42"/>
    </row>
    <row r="10" spans="2:21" x14ac:dyDescent="0.15">
      <c r="B10" s="20">
        <v>2</v>
      </c>
      <c r="C10" s="39">
        <f t="shared" ref="C10:C73" si="1">IF(R9="","",C9+R9)</f>
        <v>1153684.210526316</v>
      </c>
      <c r="D10" s="39"/>
      <c r="E10" s="20"/>
      <c r="F10" s="8"/>
      <c r="G10" s="20" t="s">
        <v>4</v>
      </c>
      <c r="H10" s="40"/>
      <c r="I10" s="40"/>
      <c r="J10" s="20"/>
      <c r="K10" s="39" t="str">
        <f t="shared" si="0"/>
        <v/>
      </c>
      <c r="L10" s="39"/>
      <c r="M10" s="6" t="str">
        <f t="shared" ref="M10:M73" si="2">IF(J10="","",(K10/J10)/1000)</f>
        <v/>
      </c>
      <c r="N10" s="20"/>
      <c r="O10" s="8"/>
      <c r="P10" s="40"/>
      <c r="Q10" s="40"/>
      <c r="R10" s="41" t="str">
        <f t="shared" ref="R10:R73" si="3">IF(O10="","",(IF(G10="売",H10-P10,P10-H10))*M10*100000)</f>
        <v/>
      </c>
      <c r="S10" s="41"/>
      <c r="T10" s="42" t="str">
        <f t="shared" ref="T10:T73" si="4">IF(O10="","",IF(R10&lt;0,J10*(-1),IF(G10="買",(P10-H10)*100,(H10-P10)*100)))</f>
        <v/>
      </c>
      <c r="U10" s="42"/>
    </row>
    <row r="11" spans="2:21" x14ac:dyDescent="0.15">
      <c r="B11" s="20">
        <v>3</v>
      </c>
      <c r="C11" s="39" t="str">
        <f t="shared" si="1"/>
        <v/>
      </c>
      <c r="D11" s="39"/>
      <c r="E11" s="20"/>
      <c r="F11" s="8"/>
      <c r="G11" s="20" t="s">
        <v>4</v>
      </c>
      <c r="H11" s="40"/>
      <c r="I11" s="40"/>
      <c r="J11" s="20"/>
      <c r="K11" s="39" t="str">
        <f t="shared" si="0"/>
        <v/>
      </c>
      <c r="L11" s="39"/>
      <c r="M11" s="6" t="str">
        <f t="shared" si="2"/>
        <v/>
      </c>
      <c r="N11" s="20"/>
      <c r="O11" s="8"/>
      <c r="P11" s="40"/>
      <c r="Q11" s="40"/>
      <c r="R11" s="41" t="str">
        <f t="shared" si="3"/>
        <v/>
      </c>
      <c r="S11" s="41"/>
      <c r="T11" s="42" t="str">
        <f t="shared" si="4"/>
        <v/>
      </c>
      <c r="U11" s="42"/>
    </row>
    <row r="12" spans="2:21" x14ac:dyDescent="0.15">
      <c r="B12" s="20">
        <v>4</v>
      </c>
      <c r="C12" s="39" t="str">
        <f t="shared" si="1"/>
        <v/>
      </c>
      <c r="D12" s="39"/>
      <c r="E12" s="20"/>
      <c r="F12" s="8"/>
      <c r="G12" s="20" t="s">
        <v>3</v>
      </c>
      <c r="H12" s="40"/>
      <c r="I12" s="40"/>
      <c r="J12" s="20"/>
      <c r="K12" s="39" t="str">
        <f t="shared" si="0"/>
        <v/>
      </c>
      <c r="L12" s="39"/>
      <c r="M12" s="6" t="str">
        <f t="shared" si="2"/>
        <v/>
      </c>
      <c r="N12" s="20"/>
      <c r="O12" s="8"/>
      <c r="P12" s="40"/>
      <c r="Q12" s="40"/>
      <c r="R12" s="41" t="str">
        <f t="shared" si="3"/>
        <v/>
      </c>
      <c r="S12" s="41"/>
      <c r="T12" s="42" t="str">
        <f t="shared" si="4"/>
        <v/>
      </c>
      <c r="U12" s="42"/>
    </row>
    <row r="13" spans="2:21" x14ac:dyDescent="0.15">
      <c r="B13" s="20">
        <v>5</v>
      </c>
      <c r="C13" s="39" t="str">
        <f t="shared" si="1"/>
        <v/>
      </c>
      <c r="D13" s="39"/>
      <c r="E13" s="20"/>
      <c r="F13" s="8"/>
      <c r="G13" s="20" t="s">
        <v>3</v>
      </c>
      <c r="H13" s="40"/>
      <c r="I13" s="40"/>
      <c r="J13" s="20"/>
      <c r="K13" s="39" t="str">
        <f t="shared" si="0"/>
        <v/>
      </c>
      <c r="L13" s="39"/>
      <c r="M13" s="6" t="str">
        <f t="shared" si="2"/>
        <v/>
      </c>
      <c r="N13" s="20"/>
      <c r="O13" s="8"/>
      <c r="P13" s="40"/>
      <c r="Q13" s="40"/>
      <c r="R13" s="41" t="str">
        <f t="shared" si="3"/>
        <v/>
      </c>
      <c r="S13" s="41"/>
      <c r="T13" s="42" t="str">
        <f t="shared" si="4"/>
        <v/>
      </c>
      <c r="U13" s="42"/>
    </row>
    <row r="14" spans="2:21" x14ac:dyDescent="0.15">
      <c r="B14" s="20">
        <v>6</v>
      </c>
      <c r="C14" s="39" t="str">
        <f t="shared" si="1"/>
        <v/>
      </c>
      <c r="D14" s="39"/>
      <c r="E14" s="20"/>
      <c r="F14" s="8"/>
      <c r="G14" s="20" t="s">
        <v>4</v>
      </c>
      <c r="H14" s="40"/>
      <c r="I14" s="40"/>
      <c r="J14" s="20"/>
      <c r="K14" s="39" t="str">
        <f t="shared" si="0"/>
        <v/>
      </c>
      <c r="L14" s="39"/>
      <c r="M14" s="6" t="str">
        <f t="shared" si="2"/>
        <v/>
      </c>
      <c r="N14" s="20"/>
      <c r="O14" s="8"/>
      <c r="P14" s="40"/>
      <c r="Q14" s="40"/>
      <c r="R14" s="41" t="str">
        <f t="shared" si="3"/>
        <v/>
      </c>
      <c r="S14" s="41"/>
      <c r="T14" s="42" t="str">
        <f t="shared" si="4"/>
        <v/>
      </c>
      <c r="U14" s="42"/>
    </row>
    <row r="15" spans="2:21" x14ac:dyDescent="0.15">
      <c r="B15" s="20">
        <v>7</v>
      </c>
      <c r="C15" s="39" t="str">
        <f t="shared" si="1"/>
        <v/>
      </c>
      <c r="D15" s="39"/>
      <c r="E15" s="20"/>
      <c r="F15" s="8"/>
      <c r="G15" s="20" t="s">
        <v>4</v>
      </c>
      <c r="H15" s="40"/>
      <c r="I15" s="40"/>
      <c r="J15" s="20"/>
      <c r="K15" s="39" t="str">
        <f t="shared" si="0"/>
        <v/>
      </c>
      <c r="L15" s="39"/>
      <c r="M15" s="6" t="str">
        <f t="shared" si="2"/>
        <v/>
      </c>
      <c r="N15" s="20"/>
      <c r="O15" s="8"/>
      <c r="P15" s="40"/>
      <c r="Q15" s="40"/>
      <c r="R15" s="41" t="str">
        <f t="shared" si="3"/>
        <v/>
      </c>
      <c r="S15" s="41"/>
      <c r="T15" s="42" t="str">
        <f t="shared" si="4"/>
        <v/>
      </c>
      <c r="U15" s="42"/>
    </row>
    <row r="16" spans="2:21" x14ac:dyDescent="0.15">
      <c r="B16" s="20">
        <v>8</v>
      </c>
      <c r="C16" s="39" t="str">
        <f t="shared" si="1"/>
        <v/>
      </c>
      <c r="D16" s="39"/>
      <c r="E16" s="20"/>
      <c r="F16" s="8"/>
      <c r="G16" s="20" t="s">
        <v>4</v>
      </c>
      <c r="H16" s="40"/>
      <c r="I16" s="40"/>
      <c r="J16" s="20"/>
      <c r="K16" s="39" t="str">
        <f t="shared" si="0"/>
        <v/>
      </c>
      <c r="L16" s="39"/>
      <c r="M16" s="6" t="str">
        <f t="shared" si="2"/>
        <v/>
      </c>
      <c r="N16" s="20"/>
      <c r="O16" s="8"/>
      <c r="P16" s="40"/>
      <c r="Q16" s="40"/>
      <c r="R16" s="41" t="str">
        <f t="shared" si="3"/>
        <v/>
      </c>
      <c r="S16" s="41"/>
      <c r="T16" s="42" t="str">
        <f t="shared" si="4"/>
        <v/>
      </c>
      <c r="U16" s="42"/>
    </row>
    <row r="17" spans="2:21" x14ac:dyDescent="0.15">
      <c r="B17" s="20">
        <v>9</v>
      </c>
      <c r="C17" s="39" t="str">
        <f t="shared" si="1"/>
        <v/>
      </c>
      <c r="D17" s="39"/>
      <c r="E17" s="20"/>
      <c r="F17" s="8"/>
      <c r="G17" s="20" t="s">
        <v>4</v>
      </c>
      <c r="H17" s="40"/>
      <c r="I17" s="40"/>
      <c r="J17" s="20"/>
      <c r="K17" s="39" t="str">
        <f t="shared" si="0"/>
        <v/>
      </c>
      <c r="L17" s="39"/>
      <c r="M17" s="6" t="str">
        <f t="shared" si="2"/>
        <v/>
      </c>
      <c r="N17" s="20"/>
      <c r="O17" s="8"/>
      <c r="P17" s="40"/>
      <c r="Q17" s="40"/>
      <c r="R17" s="41" t="str">
        <f t="shared" si="3"/>
        <v/>
      </c>
      <c r="S17" s="41"/>
      <c r="T17" s="42" t="str">
        <f t="shared" si="4"/>
        <v/>
      </c>
      <c r="U17" s="42"/>
    </row>
    <row r="18" spans="2:21" x14ac:dyDescent="0.15">
      <c r="B18" s="20">
        <v>10</v>
      </c>
      <c r="C18" s="39" t="str">
        <f t="shared" si="1"/>
        <v/>
      </c>
      <c r="D18" s="39"/>
      <c r="E18" s="20"/>
      <c r="F18" s="8"/>
      <c r="G18" s="20" t="s">
        <v>4</v>
      </c>
      <c r="H18" s="40"/>
      <c r="I18" s="40"/>
      <c r="J18" s="20"/>
      <c r="K18" s="39" t="str">
        <f t="shared" si="0"/>
        <v/>
      </c>
      <c r="L18" s="39"/>
      <c r="M18" s="6" t="str">
        <f t="shared" si="2"/>
        <v/>
      </c>
      <c r="N18" s="20"/>
      <c r="O18" s="8"/>
      <c r="P18" s="40"/>
      <c r="Q18" s="40"/>
      <c r="R18" s="41" t="str">
        <f t="shared" si="3"/>
        <v/>
      </c>
      <c r="S18" s="41"/>
      <c r="T18" s="42" t="str">
        <f t="shared" si="4"/>
        <v/>
      </c>
      <c r="U18" s="42"/>
    </row>
    <row r="19" spans="2:21" x14ac:dyDescent="0.15">
      <c r="B19" s="20">
        <v>11</v>
      </c>
      <c r="C19" s="39" t="str">
        <f t="shared" si="1"/>
        <v/>
      </c>
      <c r="D19" s="39"/>
      <c r="E19" s="20"/>
      <c r="F19" s="8"/>
      <c r="G19" s="20" t="s">
        <v>4</v>
      </c>
      <c r="H19" s="40"/>
      <c r="I19" s="40"/>
      <c r="J19" s="20"/>
      <c r="K19" s="39" t="str">
        <f t="shared" si="0"/>
        <v/>
      </c>
      <c r="L19" s="39"/>
      <c r="M19" s="6" t="str">
        <f t="shared" si="2"/>
        <v/>
      </c>
      <c r="N19" s="20"/>
      <c r="O19" s="8"/>
      <c r="P19" s="40"/>
      <c r="Q19" s="40"/>
      <c r="R19" s="41" t="str">
        <f t="shared" si="3"/>
        <v/>
      </c>
      <c r="S19" s="41"/>
      <c r="T19" s="42" t="str">
        <f t="shared" si="4"/>
        <v/>
      </c>
      <c r="U19" s="42"/>
    </row>
    <row r="20" spans="2:21" x14ac:dyDescent="0.15">
      <c r="B20" s="20">
        <v>12</v>
      </c>
      <c r="C20" s="39" t="str">
        <f t="shared" si="1"/>
        <v/>
      </c>
      <c r="D20" s="39"/>
      <c r="E20" s="20"/>
      <c r="F20" s="8"/>
      <c r="G20" s="20" t="s">
        <v>4</v>
      </c>
      <c r="H20" s="40"/>
      <c r="I20" s="40"/>
      <c r="J20" s="20"/>
      <c r="K20" s="39" t="str">
        <f t="shared" si="0"/>
        <v/>
      </c>
      <c r="L20" s="39"/>
      <c r="M20" s="6" t="str">
        <f t="shared" si="2"/>
        <v/>
      </c>
      <c r="N20" s="20"/>
      <c r="O20" s="8"/>
      <c r="P20" s="40"/>
      <c r="Q20" s="40"/>
      <c r="R20" s="41" t="str">
        <f t="shared" si="3"/>
        <v/>
      </c>
      <c r="S20" s="41"/>
      <c r="T20" s="42" t="str">
        <f t="shared" si="4"/>
        <v/>
      </c>
      <c r="U20" s="42"/>
    </row>
    <row r="21" spans="2:21" x14ac:dyDescent="0.15">
      <c r="B21" s="20">
        <v>13</v>
      </c>
      <c r="C21" s="39" t="str">
        <f t="shared" si="1"/>
        <v/>
      </c>
      <c r="D21" s="39"/>
      <c r="E21" s="20"/>
      <c r="F21" s="8"/>
      <c r="G21" s="20" t="s">
        <v>4</v>
      </c>
      <c r="H21" s="40"/>
      <c r="I21" s="40"/>
      <c r="J21" s="20"/>
      <c r="K21" s="39" t="str">
        <f t="shared" si="0"/>
        <v/>
      </c>
      <c r="L21" s="39"/>
      <c r="M21" s="6" t="str">
        <f t="shared" si="2"/>
        <v/>
      </c>
      <c r="N21" s="20"/>
      <c r="O21" s="8"/>
      <c r="P21" s="40"/>
      <c r="Q21" s="40"/>
      <c r="R21" s="41" t="str">
        <f t="shared" si="3"/>
        <v/>
      </c>
      <c r="S21" s="41"/>
      <c r="T21" s="42" t="str">
        <f t="shared" si="4"/>
        <v/>
      </c>
      <c r="U21" s="42"/>
    </row>
    <row r="22" spans="2:21" x14ac:dyDescent="0.15">
      <c r="B22" s="20">
        <v>14</v>
      </c>
      <c r="C22" s="39" t="str">
        <f t="shared" si="1"/>
        <v/>
      </c>
      <c r="D22" s="39"/>
      <c r="E22" s="20"/>
      <c r="F22" s="8"/>
      <c r="G22" s="20" t="s">
        <v>3</v>
      </c>
      <c r="H22" s="40"/>
      <c r="I22" s="40"/>
      <c r="J22" s="20"/>
      <c r="K22" s="39" t="str">
        <f t="shared" si="0"/>
        <v/>
      </c>
      <c r="L22" s="39"/>
      <c r="M22" s="6" t="str">
        <f t="shared" si="2"/>
        <v/>
      </c>
      <c r="N22" s="20"/>
      <c r="O22" s="8"/>
      <c r="P22" s="40"/>
      <c r="Q22" s="40"/>
      <c r="R22" s="41" t="str">
        <f t="shared" si="3"/>
        <v/>
      </c>
      <c r="S22" s="41"/>
      <c r="T22" s="42" t="str">
        <f t="shared" si="4"/>
        <v/>
      </c>
      <c r="U22" s="42"/>
    </row>
    <row r="23" spans="2:21" x14ac:dyDescent="0.15">
      <c r="B23" s="20">
        <v>15</v>
      </c>
      <c r="C23" s="39" t="str">
        <f t="shared" si="1"/>
        <v/>
      </c>
      <c r="D23" s="39"/>
      <c r="E23" s="20"/>
      <c r="F23" s="8"/>
      <c r="G23" s="20" t="s">
        <v>4</v>
      </c>
      <c r="H23" s="40"/>
      <c r="I23" s="40"/>
      <c r="J23" s="20"/>
      <c r="K23" s="39" t="str">
        <f t="shared" si="0"/>
        <v/>
      </c>
      <c r="L23" s="39"/>
      <c r="M23" s="6" t="str">
        <f t="shared" si="2"/>
        <v/>
      </c>
      <c r="N23" s="20"/>
      <c r="O23" s="8"/>
      <c r="P23" s="40"/>
      <c r="Q23" s="40"/>
      <c r="R23" s="41" t="str">
        <f t="shared" si="3"/>
        <v/>
      </c>
      <c r="S23" s="41"/>
      <c r="T23" s="42" t="str">
        <f t="shared" si="4"/>
        <v/>
      </c>
      <c r="U23" s="42"/>
    </row>
    <row r="24" spans="2:21" x14ac:dyDescent="0.15">
      <c r="B24" s="20">
        <v>16</v>
      </c>
      <c r="C24" s="39" t="str">
        <f t="shared" si="1"/>
        <v/>
      </c>
      <c r="D24" s="39"/>
      <c r="E24" s="20"/>
      <c r="F24" s="8"/>
      <c r="G24" s="20" t="s">
        <v>4</v>
      </c>
      <c r="H24" s="40"/>
      <c r="I24" s="40"/>
      <c r="J24" s="20"/>
      <c r="K24" s="39" t="str">
        <f t="shared" si="0"/>
        <v/>
      </c>
      <c r="L24" s="39"/>
      <c r="M24" s="6" t="str">
        <f t="shared" si="2"/>
        <v/>
      </c>
      <c r="N24" s="20"/>
      <c r="O24" s="8"/>
      <c r="P24" s="40"/>
      <c r="Q24" s="40"/>
      <c r="R24" s="41" t="str">
        <f t="shared" si="3"/>
        <v/>
      </c>
      <c r="S24" s="41"/>
      <c r="T24" s="42" t="str">
        <f t="shared" si="4"/>
        <v/>
      </c>
      <c r="U24" s="42"/>
    </row>
    <row r="25" spans="2:21" x14ac:dyDescent="0.15">
      <c r="B25" s="20">
        <v>17</v>
      </c>
      <c r="C25" s="39" t="str">
        <f t="shared" si="1"/>
        <v/>
      </c>
      <c r="D25" s="39"/>
      <c r="E25" s="20"/>
      <c r="F25" s="8"/>
      <c r="G25" s="20" t="s">
        <v>4</v>
      </c>
      <c r="H25" s="40"/>
      <c r="I25" s="40"/>
      <c r="J25" s="20"/>
      <c r="K25" s="39" t="str">
        <f t="shared" si="0"/>
        <v/>
      </c>
      <c r="L25" s="39"/>
      <c r="M25" s="6" t="str">
        <f t="shared" si="2"/>
        <v/>
      </c>
      <c r="N25" s="20"/>
      <c r="O25" s="8"/>
      <c r="P25" s="40"/>
      <c r="Q25" s="40"/>
      <c r="R25" s="41" t="str">
        <f t="shared" si="3"/>
        <v/>
      </c>
      <c r="S25" s="41"/>
      <c r="T25" s="42" t="str">
        <f t="shared" si="4"/>
        <v/>
      </c>
      <c r="U25" s="42"/>
    </row>
    <row r="26" spans="2:21" x14ac:dyDescent="0.15">
      <c r="B26" s="20">
        <v>18</v>
      </c>
      <c r="C26" s="39" t="str">
        <f t="shared" si="1"/>
        <v/>
      </c>
      <c r="D26" s="39"/>
      <c r="E26" s="20"/>
      <c r="F26" s="8"/>
      <c r="G26" s="20" t="s">
        <v>4</v>
      </c>
      <c r="H26" s="40"/>
      <c r="I26" s="40"/>
      <c r="J26" s="20"/>
      <c r="K26" s="39" t="str">
        <f t="shared" si="0"/>
        <v/>
      </c>
      <c r="L26" s="39"/>
      <c r="M26" s="6" t="str">
        <f t="shared" si="2"/>
        <v/>
      </c>
      <c r="N26" s="20"/>
      <c r="O26" s="8"/>
      <c r="P26" s="40"/>
      <c r="Q26" s="40"/>
      <c r="R26" s="41" t="str">
        <f t="shared" si="3"/>
        <v/>
      </c>
      <c r="S26" s="41"/>
      <c r="T26" s="42" t="str">
        <f t="shared" si="4"/>
        <v/>
      </c>
      <c r="U26" s="42"/>
    </row>
    <row r="27" spans="2:21" x14ac:dyDescent="0.15">
      <c r="B27" s="20">
        <v>19</v>
      </c>
      <c r="C27" s="39" t="str">
        <f t="shared" si="1"/>
        <v/>
      </c>
      <c r="D27" s="39"/>
      <c r="E27" s="20"/>
      <c r="F27" s="8"/>
      <c r="G27" s="20" t="s">
        <v>3</v>
      </c>
      <c r="H27" s="40"/>
      <c r="I27" s="40"/>
      <c r="J27" s="20"/>
      <c r="K27" s="39" t="str">
        <f t="shared" si="0"/>
        <v/>
      </c>
      <c r="L27" s="39"/>
      <c r="M27" s="6" t="str">
        <f t="shared" si="2"/>
        <v/>
      </c>
      <c r="N27" s="20"/>
      <c r="O27" s="8"/>
      <c r="P27" s="40"/>
      <c r="Q27" s="40"/>
      <c r="R27" s="41" t="str">
        <f t="shared" si="3"/>
        <v/>
      </c>
      <c r="S27" s="41"/>
      <c r="T27" s="42" t="str">
        <f t="shared" si="4"/>
        <v/>
      </c>
      <c r="U27" s="42"/>
    </row>
    <row r="28" spans="2:21" x14ac:dyDescent="0.15">
      <c r="B28" s="20">
        <v>20</v>
      </c>
      <c r="C28" s="39" t="str">
        <f t="shared" si="1"/>
        <v/>
      </c>
      <c r="D28" s="39"/>
      <c r="E28" s="20"/>
      <c r="F28" s="8"/>
      <c r="G28" s="20" t="s">
        <v>4</v>
      </c>
      <c r="H28" s="40"/>
      <c r="I28" s="40"/>
      <c r="J28" s="20"/>
      <c r="K28" s="39" t="str">
        <f t="shared" si="0"/>
        <v/>
      </c>
      <c r="L28" s="39"/>
      <c r="M28" s="6" t="str">
        <f t="shared" si="2"/>
        <v/>
      </c>
      <c r="N28" s="20"/>
      <c r="O28" s="8"/>
      <c r="P28" s="40"/>
      <c r="Q28" s="40"/>
      <c r="R28" s="41" t="str">
        <f t="shared" si="3"/>
        <v/>
      </c>
      <c r="S28" s="41"/>
      <c r="T28" s="42" t="str">
        <f t="shared" si="4"/>
        <v/>
      </c>
      <c r="U28" s="42"/>
    </row>
    <row r="29" spans="2:21" x14ac:dyDescent="0.15">
      <c r="B29" s="20">
        <v>21</v>
      </c>
      <c r="C29" s="39" t="str">
        <f t="shared" si="1"/>
        <v/>
      </c>
      <c r="D29" s="39"/>
      <c r="E29" s="20"/>
      <c r="F29" s="8"/>
      <c r="G29" s="20" t="s">
        <v>3</v>
      </c>
      <c r="H29" s="40"/>
      <c r="I29" s="40"/>
      <c r="J29" s="20"/>
      <c r="K29" s="39" t="str">
        <f t="shared" si="0"/>
        <v/>
      </c>
      <c r="L29" s="39"/>
      <c r="M29" s="6" t="str">
        <f t="shared" si="2"/>
        <v/>
      </c>
      <c r="N29" s="20"/>
      <c r="O29" s="8"/>
      <c r="P29" s="40"/>
      <c r="Q29" s="40"/>
      <c r="R29" s="41" t="str">
        <f t="shared" si="3"/>
        <v/>
      </c>
      <c r="S29" s="41"/>
      <c r="T29" s="42" t="str">
        <f t="shared" si="4"/>
        <v/>
      </c>
      <c r="U29" s="42"/>
    </row>
    <row r="30" spans="2:21" x14ac:dyDescent="0.15">
      <c r="B30" s="20">
        <v>22</v>
      </c>
      <c r="C30" s="39" t="str">
        <f t="shared" si="1"/>
        <v/>
      </c>
      <c r="D30" s="39"/>
      <c r="E30" s="20"/>
      <c r="F30" s="8"/>
      <c r="G30" s="20" t="s">
        <v>3</v>
      </c>
      <c r="H30" s="40"/>
      <c r="I30" s="40"/>
      <c r="J30" s="20"/>
      <c r="K30" s="39" t="str">
        <f t="shared" si="0"/>
        <v/>
      </c>
      <c r="L30" s="39"/>
      <c r="M30" s="6" t="str">
        <f t="shared" si="2"/>
        <v/>
      </c>
      <c r="N30" s="20"/>
      <c r="O30" s="8"/>
      <c r="P30" s="40"/>
      <c r="Q30" s="40"/>
      <c r="R30" s="41" t="str">
        <f t="shared" si="3"/>
        <v/>
      </c>
      <c r="S30" s="41"/>
      <c r="T30" s="42" t="str">
        <f t="shared" si="4"/>
        <v/>
      </c>
      <c r="U30" s="42"/>
    </row>
    <row r="31" spans="2:21" x14ac:dyDescent="0.15">
      <c r="B31" s="20">
        <v>23</v>
      </c>
      <c r="C31" s="39" t="str">
        <f t="shared" si="1"/>
        <v/>
      </c>
      <c r="D31" s="39"/>
      <c r="E31" s="20"/>
      <c r="F31" s="8"/>
      <c r="G31" s="20" t="s">
        <v>3</v>
      </c>
      <c r="H31" s="40"/>
      <c r="I31" s="40"/>
      <c r="J31" s="20"/>
      <c r="K31" s="39" t="str">
        <f t="shared" si="0"/>
        <v/>
      </c>
      <c r="L31" s="39"/>
      <c r="M31" s="6" t="str">
        <f t="shared" si="2"/>
        <v/>
      </c>
      <c r="N31" s="20"/>
      <c r="O31" s="8"/>
      <c r="P31" s="40"/>
      <c r="Q31" s="40"/>
      <c r="R31" s="41" t="str">
        <f t="shared" si="3"/>
        <v/>
      </c>
      <c r="S31" s="41"/>
      <c r="T31" s="42" t="str">
        <f t="shared" si="4"/>
        <v/>
      </c>
      <c r="U31" s="42"/>
    </row>
    <row r="32" spans="2:21" x14ac:dyDescent="0.15">
      <c r="B32" s="20">
        <v>24</v>
      </c>
      <c r="C32" s="39" t="str">
        <f t="shared" si="1"/>
        <v/>
      </c>
      <c r="D32" s="39"/>
      <c r="E32" s="20"/>
      <c r="F32" s="8"/>
      <c r="G32" s="20" t="s">
        <v>3</v>
      </c>
      <c r="H32" s="40"/>
      <c r="I32" s="40"/>
      <c r="J32" s="20"/>
      <c r="K32" s="39" t="str">
        <f t="shared" si="0"/>
        <v/>
      </c>
      <c r="L32" s="39"/>
      <c r="M32" s="6" t="str">
        <f t="shared" si="2"/>
        <v/>
      </c>
      <c r="N32" s="20"/>
      <c r="O32" s="8"/>
      <c r="P32" s="40"/>
      <c r="Q32" s="40"/>
      <c r="R32" s="41" t="str">
        <f t="shared" si="3"/>
        <v/>
      </c>
      <c r="S32" s="41"/>
      <c r="T32" s="42" t="str">
        <f t="shared" si="4"/>
        <v/>
      </c>
      <c r="U32" s="42"/>
    </row>
    <row r="33" spans="2:21" x14ac:dyDescent="0.15">
      <c r="B33" s="20">
        <v>25</v>
      </c>
      <c r="C33" s="39" t="str">
        <f t="shared" si="1"/>
        <v/>
      </c>
      <c r="D33" s="39"/>
      <c r="E33" s="20"/>
      <c r="F33" s="8"/>
      <c r="G33" s="20" t="s">
        <v>4</v>
      </c>
      <c r="H33" s="40"/>
      <c r="I33" s="40"/>
      <c r="J33" s="20"/>
      <c r="K33" s="39" t="str">
        <f t="shared" si="0"/>
        <v/>
      </c>
      <c r="L33" s="39"/>
      <c r="M33" s="6" t="str">
        <f t="shared" si="2"/>
        <v/>
      </c>
      <c r="N33" s="20"/>
      <c r="O33" s="8"/>
      <c r="P33" s="40"/>
      <c r="Q33" s="40"/>
      <c r="R33" s="41" t="str">
        <f t="shared" si="3"/>
        <v/>
      </c>
      <c r="S33" s="41"/>
      <c r="T33" s="42" t="str">
        <f t="shared" si="4"/>
        <v/>
      </c>
      <c r="U33" s="42"/>
    </row>
    <row r="34" spans="2:21" x14ac:dyDescent="0.15">
      <c r="B34" s="20">
        <v>26</v>
      </c>
      <c r="C34" s="39" t="str">
        <f t="shared" si="1"/>
        <v/>
      </c>
      <c r="D34" s="39"/>
      <c r="E34" s="20"/>
      <c r="F34" s="8"/>
      <c r="G34" s="20" t="s">
        <v>3</v>
      </c>
      <c r="H34" s="40"/>
      <c r="I34" s="40"/>
      <c r="J34" s="20"/>
      <c r="K34" s="39" t="str">
        <f t="shared" si="0"/>
        <v/>
      </c>
      <c r="L34" s="39"/>
      <c r="M34" s="6" t="str">
        <f t="shared" si="2"/>
        <v/>
      </c>
      <c r="N34" s="20"/>
      <c r="O34" s="8"/>
      <c r="P34" s="40"/>
      <c r="Q34" s="40"/>
      <c r="R34" s="41" t="str">
        <f t="shared" si="3"/>
        <v/>
      </c>
      <c r="S34" s="41"/>
      <c r="T34" s="42" t="str">
        <f t="shared" si="4"/>
        <v/>
      </c>
      <c r="U34" s="42"/>
    </row>
    <row r="35" spans="2:21" x14ac:dyDescent="0.15">
      <c r="B35" s="20">
        <v>27</v>
      </c>
      <c r="C35" s="39" t="str">
        <f t="shared" si="1"/>
        <v/>
      </c>
      <c r="D35" s="39"/>
      <c r="E35" s="20"/>
      <c r="F35" s="8"/>
      <c r="G35" s="20" t="s">
        <v>3</v>
      </c>
      <c r="H35" s="40"/>
      <c r="I35" s="40"/>
      <c r="J35" s="20"/>
      <c r="K35" s="39" t="str">
        <f t="shared" si="0"/>
        <v/>
      </c>
      <c r="L35" s="39"/>
      <c r="M35" s="6" t="str">
        <f t="shared" si="2"/>
        <v/>
      </c>
      <c r="N35" s="20"/>
      <c r="O35" s="8"/>
      <c r="P35" s="40"/>
      <c r="Q35" s="40"/>
      <c r="R35" s="41" t="str">
        <f t="shared" si="3"/>
        <v/>
      </c>
      <c r="S35" s="41"/>
      <c r="T35" s="42" t="str">
        <f t="shared" si="4"/>
        <v/>
      </c>
      <c r="U35" s="42"/>
    </row>
    <row r="36" spans="2:21" x14ac:dyDescent="0.15">
      <c r="B36" s="20">
        <v>28</v>
      </c>
      <c r="C36" s="39" t="str">
        <f t="shared" si="1"/>
        <v/>
      </c>
      <c r="D36" s="39"/>
      <c r="E36" s="20"/>
      <c r="F36" s="8"/>
      <c r="G36" s="20" t="s">
        <v>3</v>
      </c>
      <c r="H36" s="40"/>
      <c r="I36" s="40"/>
      <c r="J36" s="20"/>
      <c r="K36" s="39" t="str">
        <f t="shared" si="0"/>
        <v/>
      </c>
      <c r="L36" s="39"/>
      <c r="M36" s="6" t="str">
        <f t="shared" si="2"/>
        <v/>
      </c>
      <c r="N36" s="20"/>
      <c r="O36" s="8"/>
      <c r="P36" s="40"/>
      <c r="Q36" s="40"/>
      <c r="R36" s="41" t="str">
        <f t="shared" si="3"/>
        <v/>
      </c>
      <c r="S36" s="41"/>
      <c r="T36" s="42" t="str">
        <f t="shared" si="4"/>
        <v/>
      </c>
      <c r="U36" s="42"/>
    </row>
    <row r="37" spans="2:21" x14ac:dyDescent="0.15">
      <c r="B37" s="20">
        <v>29</v>
      </c>
      <c r="C37" s="39" t="str">
        <f t="shared" si="1"/>
        <v/>
      </c>
      <c r="D37" s="39"/>
      <c r="E37" s="20"/>
      <c r="F37" s="8"/>
      <c r="G37" s="20" t="s">
        <v>3</v>
      </c>
      <c r="H37" s="40"/>
      <c r="I37" s="40"/>
      <c r="J37" s="20"/>
      <c r="K37" s="39" t="str">
        <f t="shared" si="0"/>
        <v/>
      </c>
      <c r="L37" s="39"/>
      <c r="M37" s="6" t="str">
        <f t="shared" si="2"/>
        <v/>
      </c>
      <c r="N37" s="20"/>
      <c r="O37" s="8"/>
      <c r="P37" s="40"/>
      <c r="Q37" s="40"/>
      <c r="R37" s="41" t="str">
        <f t="shared" si="3"/>
        <v/>
      </c>
      <c r="S37" s="41"/>
      <c r="T37" s="42" t="str">
        <f t="shared" si="4"/>
        <v/>
      </c>
      <c r="U37" s="42"/>
    </row>
    <row r="38" spans="2:21" x14ac:dyDescent="0.15">
      <c r="B38" s="20">
        <v>30</v>
      </c>
      <c r="C38" s="39" t="str">
        <f t="shared" si="1"/>
        <v/>
      </c>
      <c r="D38" s="39"/>
      <c r="E38" s="20"/>
      <c r="F38" s="8"/>
      <c r="G38" s="20" t="s">
        <v>4</v>
      </c>
      <c r="H38" s="40"/>
      <c r="I38" s="40"/>
      <c r="J38" s="20"/>
      <c r="K38" s="39" t="str">
        <f t="shared" si="0"/>
        <v/>
      </c>
      <c r="L38" s="39"/>
      <c r="M38" s="6" t="str">
        <f t="shared" si="2"/>
        <v/>
      </c>
      <c r="N38" s="20"/>
      <c r="O38" s="8"/>
      <c r="P38" s="40"/>
      <c r="Q38" s="40"/>
      <c r="R38" s="41" t="str">
        <f t="shared" si="3"/>
        <v/>
      </c>
      <c r="S38" s="41"/>
      <c r="T38" s="42" t="str">
        <f t="shared" si="4"/>
        <v/>
      </c>
      <c r="U38" s="42"/>
    </row>
    <row r="39" spans="2:21" x14ac:dyDescent="0.15">
      <c r="B39" s="20">
        <v>31</v>
      </c>
      <c r="C39" s="39" t="str">
        <f t="shared" si="1"/>
        <v/>
      </c>
      <c r="D39" s="39"/>
      <c r="E39" s="20"/>
      <c r="F39" s="8"/>
      <c r="G39" s="20" t="s">
        <v>4</v>
      </c>
      <c r="H39" s="40"/>
      <c r="I39" s="40"/>
      <c r="J39" s="20"/>
      <c r="K39" s="39" t="str">
        <f t="shared" si="0"/>
        <v/>
      </c>
      <c r="L39" s="39"/>
      <c r="M39" s="6" t="str">
        <f t="shared" si="2"/>
        <v/>
      </c>
      <c r="N39" s="20"/>
      <c r="O39" s="8"/>
      <c r="P39" s="40"/>
      <c r="Q39" s="40"/>
      <c r="R39" s="41" t="str">
        <f t="shared" si="3"/>
        <v/>
      </c>
      <c r="S39" s="41"/>
      <c r="T39" s="42" t="str">
        <f t="shared" si="4"/>
        <v/>
      </c>
      <c r="U39" s="42"/>
    </row>
    <row r="40" spans="2:21" x14ac:dyDescent="0.15">
      <c r="B40" s="20">
        <v>32</v>
      </c>
      <c r="C40" s="39" t="str">
        <f t="shared" si="1"/>
        <v/>
      </c>
      <c r="D40" s="39"/>
      <c r="E40" s="20"/>
      <c r="F40" s="8"/>
      <c r="G40" s="20" t="s">
        <v>4</v>
      </c>
      <c r="H40" s="40"/>
      <c r="I40" s="40"/>
      <c r="J40" s="20"/>
      <c r="K40" s="39" t="str">
        <f t="shared" si="0"/>
        <v/>
      </c>
      <c r="L40" s="39"/>
      <c r="M40" s="6" t="str">
        <f t="shared" si="2"/>
        <v/>
      </c>
      <c r="N40" s="20"/>
      <c r="O40" s="8"/>
      <c r="P40" s="40"/>
      <c r="Q40" s="40"/>
      <c r="R40" s="41" t="str">
        <f t="shared" si="3"/>
        <v/>
      </c>
      <c r="S40" s="41"/>
      <c r="T40" s="42" t="str">
        <f t="shared" si="4"/>
        <v/>
      </c>
      <c r="U40" s="42"/>
    </row>
    <row r="41" spans="2:21" x14ac:dyDescent="0.15">
      <c r="B41" s="20">
        <v>33</v>
      </c>
      <c r="C41" s="39" t="str">
        <f t="shared" si="1"/>
        <v/>
      </c>
      <c r="D41" s="39"/>
      <c r="E41" s="20"/>
      <c r="F41" s="8"/>
      <c r="G41" s="20" t="s">
        <v>3</v>
      </c>
      <c r="H41" s="40"/>
      <c r="I41" s="40"/>
      <c r="J41" s="20"/>
      <c r="K41" s="39" t="str">
        <f t="shared" si="0"/>
        <v/>
      </c>
      <c r="L41" s="39"/>
      <c r="M41" s="6" t="str">
        <f t="shared" si="2"/>
        <v/>
      </c>
      <c r="N41" s="20"/>
      <c r="O41" s="8"/>
      <c r="P41" s="40"/>
      <c r="Q41" s="40"/>
      <c r="R41" s="41" t="str">
        <f t="shared" si="3"/>
        <v/>
      </c>
      <c r="S41" s="41"/>
      <c r="T41" s="42" t="str">
        <f t="shared" si="4"/>
        <v/>
      </c>
      <c r="U41" s="42"/>
    </row>
    <row r="42" spans="2:21" x14ac:dyDescent="0.15">
      <c r="B42" s="20">
        <v>34</v>
      </c>
      <c r="C42" s="39" t="str">
        <f t="shared" si="1"/>
        <v/>
      </c>
      <c r="D42" s="39"/>
      <c r="E42" s="20"/>
      <c r="F42" s="8"/>
      <c r="G42" s="20" t="s">
        <v>4</v>
      </c>
      <c r="H42" s="40"/>
      <c r="I42" s="40"/>
      <c r="J42" s="20"/>
      <c r="K42" s="39" t="str">
        <f t="shared" si="0"/>
        <v/>
      </c>
      <c r="L42" s="39"/>
      <c r="M42" s="6" t="str">
        <f t="shared" si="2"/>
        <v/>
      </c>
      <c r="N42" s="20"/>
      <c r="O42" s="8"/>
      <c r="P42" s="40"/>
      <c r="Q42" s="40"/>
      <c r="R42" s="41" t="str">
        <f t="shared" si="3"/>
        <v/>
      </c>
      <c r="S42" s="41"/>
      <c r="T42" s="42" t="str">
        <f t="shared" si="4"/>
        <v/>
      </c>
      <c r="U42" s="42"/>
    </row>
    <row r="43" spans="2:21" x14ac:dyDescent="0.15">
      <c r="B43" s="20">
        <v>35</v>
      </c>
      <c r="C43" s="39" t="str">
        <f t="shared" si="1"/>
        <v/>
      </c>
      <c r="D43" s="39"/>
      <c r="E43" s="20"/>
      <c r="F43" s="8"/>
      <c r="G43" s="20" t="s">
        <v>3</v>
      </c>
      <c r="H43" s="40"/>
      <c r="I43" s="40"/>
      <c r="J43" s="20"/>
      <c r="K43" s="39" t="str">
        <f t="shared" si="0"/>
        <v/>
      </c>
      <c r="L43" s="39"/>
      <c r="M43" s="6" t="str">
        <f t="shared" si="2"/>
        <v/>
      </c>
      <c r="N43" s="20"/>
      <c r="O43" s="8"/>
      <c r="P43" s="40"/>
      <c r="Q43" s="40"/>
      <c r="R43" s="41" t="str">
        <f t="shared" si="3"/>
        <v/>
      </c>
      <c r="S43" s="41"/>
      <c r="T43" s="42" t="str">
        <f t="shared" si="4"/>
        <v/>
      </c>
      <c r="U43" s="42"/>
    </row>
    <row r="44" spans="2:21" x14ac:dyDescent="0.15">
      <c r="B44" s="20">
        <v>36</v>
      </c>
      <c r="C44" s="39" t="str">
        <f t="shared" si="1"/>
        <v/>
      </c>
      <c r="D44" s="39"/>
      <c r="E44" s="20"/>
      <c r="F44" s="8"/>
      <c r="G44" s="20" t="s">
        <v>4</v>
      </c>
      <c r="H44" s="40"/>
      <c r="I44" s="40"/>
      <c r="J44" s="20"/>
      <c r="K44" s="39" t="str">
        <f t="shared" si="0"/>
        <v/>
      </c>
      <c r="L44" s="39"/>
      <c r="M44" s="6" t="str">
        <f t="shared" si="2"/>
        <v/>
      </c>
      <c r="N44" s="20"/>
      <c r="O44" s="8"/>
      <c r="P44" s="40"/>
      <c r="Q44" s="40"/>
      <c r="R44" s="41" t="str">
        <f t="shared" si="3"/>
        <v/>
      </c>
      <c r="S44" s="41"/>
      <c r="T44" s="42" t="str">
        <f t="shared" si="4"/>
        <v/>
      </c>
      <c r="U44" s="42"/>
    </row>
    <row r="45" spans="2:21" x14ac:dyDescent="0.15">
      <c r="B45" s="20">
        <v>37</v>
      </c>
      <c r="C45" s="39" t="str">
        <f t="shared" si="1"/>
        <v/>
      </c>
      <c r="D45" s="39"/>
      <c r="E45" s="20"/>
      <c r="F45" s="8"/>
      <c r="G45" s="20" t="s">
        <v>3</v>
      </c>
      <c r="H45" s="40"/>
      <c r="I45" s="40"/>
      <c r="J45" s="20"/>
      <c r="K45" s="39" t="str">
        <f t="shared" si="0"/>
        <v/>
      </c>
      <c r="L45" s="39"/>
      <c r="M45" s="6" t="str">
        <f t="shared" si="2"/>
        <v/>
      </c>
      <c r="N45" s="20"/>
      <c r="O45" s="8"/>
      <c r="P45" s="40"/>
      <c r="Q45" s="40"/>
      <c r="R45" s="41" t="str">
        <f t="shared" si="3"/>
        <v/>
      </c>
      <c r="S45" s="41"/>
      <c r="T45" s="42" t="str">
        <f t="shared" si="4"/>
        <v/>
      </c>
      <c r="U45" s="42"/>
    </row>
    <row r="46" spans="2:21" x14ac:dyDescent="0.15">
      <c r="B46" s="20">
        <v>38</v>
      </c>
      <c r="C46" s="39" t="str">
        <f t="shared" si="1"/>
        <v/>
      </c>
      <c r="D46" s="39"/>
      <c r="E46" s="20"/>
      <c r="F46" s="8"/>
      <c r="G46" s="20" t="s">
        <v>4</v>
      </c>
      <c r="H46" s="40"/>
      <c r="I46" s="40"/>
      <c r="J46" s="20"/>
      <c r="K46" s="39" t="str">
        <f t="shared" si="0"/>
        <v/>
      </c>
      <c r="L46" s="39"/>
      <c r="M46" s="6" t="str">
        <f t="shared" si="2"/>
        <v/>
      </c>
      <c r="N46" s="20"/>
      <c r="O46" s="8"/>
      <c r="P46" s="40"/>
      <c r="Q46" s="40"/>
      <c r="R46" s="41" t="str">
        <f t="shared" si="3"/>
        <v/>
      </c>
      <c r="S46" s="41"/>
      <c r="T46" s="42" t="str">
        <f t="shared" si="4"/>
        <v/>
      </c>
      <c r="U46" s="42"/>
    </row>
    <row r="47" spans="2:21" x14ac:dyDescent="0.15">
      <c r="B47" s="20">
        <v>39</v>
      </c>
      <c r="C47" s="39" t="str">
        <f t="shared" si="1"/>
        <v/>
      </c>
      <c r="D47" s="39"/>
      <c r="E47" s="20"/>
      <c r="F47" s="8"/>
      <c r="G47" s="20" t="s">
        <v>4</v>
      </c>
      <c r="H47" s="40"/>
      <c r="I47" s="40"/>
      <c r="J47" s="20"/>
      <c r="K47" s="39" t="str">
        <f t="shared" si="0"/>
        <v/>
      </c>
      <c r="L47" s="39"/>
      <c r="M47" s="6" t="str">
        <f t="shared" si="2"/>
        <v/>
      </c>
      <c r="N47" s="20"/>
      <c r="O47" s="8"/>
      <c r="P47" s="40"/>
      <c r="Q47" s="40"/>
      <c r="R47" s="41" t="str">
        <f t="shared" si="3"/>
        <v/>
      </c>
      <c r="S47" s="41"/>
      <c r="T47" s="42" t="str">
        <f t="shared" si="4"/>
        <v/>
      </c>
      <c r="U47" s="42"/>
    </row>
    <row r="48" spans="2:21" x14ac:dyDescent="0.15">
      <c r="B48" s="20">
        <v>40</v>
      </c>
      <c r="C48" s="39" t="str">
        <f t="shared" si="1"/>
        <v/>
      </c>
      <c r="D48" s="39"/>
      <c r="E48" s="20"/>
      <c r="F48" s="8"/>
      <c r="G48" s="20" t="s">
        <v>37</v>
      </c>
      <c r="H48" s="40"/>
      <c r="I48" s="40"/>
      <c r="J48" s="20"/>
      <c r="K48" s="39" t="str">
        <f t="shared" si="0"/>
        <v/>
      </c>
      <c r="L48" s="39"/>
      <c r="M48" s="6" t="str">
        <f t="shared" si="2"/>
        <v/>
      </c>
      <c r="N48" s="20"/>
      <c r="O48" s="8"/>
      <c r="P48" s="40"/>
      <c r="Q48" s="40"/>
      <c r="R48" s="41" t="str">
        <f t="shared" si="3"/>
        <v/>
      </c>
      <c r="S48" s="41"/>
      <c r="T48" s="42" t="str">
        <f t="shared" si="4"/>
        <v/>
      </c>
      <c r="U48" s="42"/>
    </row>
    <row r="49" spans="2:21" x14ac:dyDescent="0.15">
      <c r="B49" s="20">
        <v>41</v>
      </c>
      <c r="C49" s="39" t="str">
        <f t="shared" si="1"/>
        <v/>
      </c>
      <c r="D49" s="39"/>
      <c r="E49" s="20"/>
      <c r="F49" s="8"/>
      <c r="G49" s="20" t="s">
        <v>4</v>
      </c>
      <c r="H49" s="40"/>
      <c r="I49" s="40"/>
      <c r="J49" s="20"/>
      <c r="K49" s="39" t="str">
        <f t="shared" si="0"/>
        <v/>
      </c>
      <c r="L49" s="39"/>
      <c r="M49" s="6" t="str">
        <f t="shared" si="2"/>
        <v/>
      </c>
      <c r="N49" s="20"/>
      <c r="O49" s="8"/>
      <c r="P49" s="40"/>
      <c r="Q49" s="40"/>
      <c r="R49" s="41" t="str">
        <f t="shared" si="3"/>
        <v/>
      </c>
      <c r="S49" s="41"/>
      <c r="T49" s="42" t="str">
        <f t="shared" si="4"/>
        <v/>
      </c>
      <c r="U49" s="42"/>
    </row>
    <row r="50" spans="2:21" x14ac:dyDescent="0.15">
      <c r="B50" s="20">
        <v>42</v>
      </c>
      <c r="C50" s="39" t="str">
        <f t="shared" si="1"/>
        <v/>
      </c>
      <c r="D50" s="39"/>
      <c r="E50" s="20"/>
      <c r="F50" s="8"/>
      <c r="G50" s="20" t="s">
        <v>4</v>
      </c>
      <c r="H50" s="40"/>
      <c r="I50" s="40"/>
      <c r="J50" s="20"/>
      <c r="K50" s="39" t="str">
        <f t="shared" si="0"/>
        <v/>
      </c>
      <c r="L50" s="39"/>
      <c r="M50" s="6" t="str">
        <f t="shared" si="2"/>
        <v/>
      </c>
      <c r="N50" s="20"/>
      <c r="O50" s="8"/>
      <c r="P50" s="40"/>
      <c r="Q50" s="40"/>
      <c r="R50" s="41" t="str">
        <f t="shared" si="3"/>
        <v/>
      </c>
      <c r="S50" s="41"/>
      <c r="T50" s="42" t="str">
        <f t="shared" si="4"/>
        <v/>
      </c>
      <c r="U50" s="42"/>
    </row>
    <row r="51" spans="2:21" x14ac:dyDescent="0.15">
      <c r="B51" s="20">
        <v>43</v>
      </c>
      <c r="C51" s="39" t="str">
        <f t="shared" si="1"/>
        <v/>
      </c>
      <c r="D51" s="39"/>
      <c r="E51" s="20"/>
      <c r="F51" s="8"/>
      <c r="G51" s="20" t="s">
        <v>3</v>
      </c>
      <c r="H51" s="40"/>
      <c r="I51" s="40"/>
      <c r="J51" s="20"/>
      <c r="K51" s="39" t="str">
        <f t="shared" si="0"/>
        <v/>
      </c>
      <c r="L51" s="39"/>
      <c r="M51" s="6" t="str">
        <f t="shared" si="2"/>
        <v/>
      </c>
      <c r="N51" s="20"/>
      <c r="O51" s="8"/>
      <c r="P51" s="40"/>
      <c r="Q51" s="40"/>
      <c r="R51" s="41" t="str">
        <f t="shared" si="3"/>
        <v/>
      </c>
      <c r="S51" s="41"/>
      <c r="T51" s="42" t="str">
        <f t="shared" si="4"/>
        <v/>
      </c>
      <c r="U51" s="42"/>
    </row>
    <row r="52" spans="2:21" x14ac:dyDescent="0.15">
      <c r="B52" s="20">
        <v>44</v>
      </c>
      <c r="C52" s="39" t="str">
        <f t="shared" si="1"/>
        <v/>
      </c>
      <c r="D52" s="39"/>
      <c r="E52" s="20"/>
      <c r="F52" s="8"/>
      <c r="G52" s="20" t="s">
        <v>3</v>
      </c>
      <c r="H52" s="40"/>
      <c r="I52" s="40"/>
      <c r="J52" s="20"/>
      <c r="K52" s="39" t="str">
        <f t="shared" si="0"/>
        <v/>
      </c>
      <c r="L52" s="39"/>
      <c r="M52" s="6" t="str">
        <f t="shared" si="2"/>
        <v/>
      </c>
      <c r="N52" s="20"/>
      <c r="O52" s="8"/>
      <c r="P52" s="40"/>
      <c r="Q52" s="40"/>
      <c r="R52" s="41" t="str">
        <f t="shared" si="3"/>
        <v/>
      </c>
      <c r="S52" s="41"/>
      <c r="T52" s="42" t="str">
        <f t="shared" si="4"/>
        <v/>
      </c>
      <c r="U52" s="42"/>
    </row>
    <row r="53" spans="2:21" x14ac:dyDescent="0.15">
      <c r="B53" s="20">
        <v>45</v>
      </c>
      <c r="C53" s="39" t="str">
        <f t="shared" si="1"/>
        <v/>
      </c>
      <c r="D53" s="39"/>
      <c r="E53" s="20"/>
      <c r="F53" s="8"/>
      <c r="G53" s="20" t="s">
        <v>4</v>
      </c>
      <c r="H53" s="40"/>
      <c r="I53" s="40"/>
      <c r="J53" s="20"/>
      <c r="K53" s="39" t="str">
        <f t="shared" si="0"/>
        <v/>
      </c>
      <c r="L53" s="39"/>
      <c r="M53" s="6" t="str">
        <f t="shared" si="2"/>
        <v/>
      </c>
      <c r="N53" s="20"/>
      <c r="O53" s="8"/>
      <c r="P53" s="40"/>
      <c r="Q53" s="40"/>
      <c r="R53" s="41" t="str">
        <f t="shared" si="3"/>
        <v/>
      </c>
      <c r="S53" s="41"/>
      <c r="T53" s="42" t="str">
        <f t="shared" si="4"/>
        <v/>
      </c>
      <c r="U53" s="42"/>
    </row>
    <row r="54" spans="2:21" x14ac:dyDescent="0.15">
      <c r="B54" s="20">
        <v>46</v>
      </c>
      <c r="C54" s="39" t="str">
        <f t="shared" si="1"/>
        <v/>
      </c>
      <c r="D54" s="39"/>
      <c r="E54" s="20"/>
      <c r="F54" s="8"/>
      <c r="G54" s="20" t="s">
        <v>4</v>
      </c>
      <c r="H54" s="40"/>
      <c r="I54" s="40"/>
      <c r="J54" s="20"/>
      <c r="K54" s="39" t="str">
        <f t="shared" si="0"/>
        <v/>
      </c>
      <c r="L54" s="39"/>
      <c r="M54" s="6" t="str">
        <f t="shared" si="2"/>
        <v/>
      </c>
      <c r="N54" s="20"/>
      <c r="O54" s="8"/>
      <c r="P54" s="40"/>
      <c r="Q54" s="40"/>
      <c r="R54" s="41" t="str">
        <f t="shared" si="3"/>
        <v/>
      </c>
      <c r="S54" s="41"/>
      <c r="T54" s="42" t="str">
        <f t="shared" si="4"/>
        <v/>
      </c>
      <c r="U54" s="42"/>
    </row>
    <row r="55" spans="2:21" x14ac:dyDescent="0.15">
      <c r="B55" s="20">
        <v>47</v>
      </c>
      <c r="C55" s="39" t="str">
        <f t="shared" si="1"/>
        <v/>
      </c>
      <c r="D55" s="39"/>
      <c r="E55" s="20"/>
      <c r="F55" s="8"/>
      <c r="G55" s="20" t="s">
        <v>3</v>
      </c>
      <c r="H55" s="40"/>
      <c r="I55" s="40"/>
      <c r="J55" s="20"/>
      <c r="K55" s="39" t="str">
        <f t="shared" si="0"/>
        <v/>
      </c>
      <c r="L55" s="39"/>
      <c r="M55" s="6" t="str">
        <f t="shared" si="2"/>
        <v/>
      </c>
      <c r="N55" s="20"/>
      <c r="O55" s="8"/>
      <c r="P55" s="40"/>
      <c r="Q55" s="40"/>
      <c r="R55" s="41" t="str">
        <f t="shared" si="3"/>
        <v/>
      </c>
      <c r="S55" s="41"/>
      <c r="T55" s="42" t="str">
        <f t="shared" si="4"/>
        <v/>
      </c>
      <c r="U55" s="42"/>
    </row>
    <row r="56" spans="2:21" x14ac:dyDescent="0.15">
      <c r="B56" s="20">
        <v>48</v>
      </c>
      <c r="C56" s="39" t="str">
        <f t="shared" si="1"/>
        <v/>
      </c>
      <c r="D56" s="39"/>
      <c r="E56" s="20"/>
      <c r="F56" s="8"/>
      <c r="G56" s="20" t="s">
        <v>3</v>
      </c>
      <c r="H56" s="40"/>
      <c r="I56" s="40"/>
      <c r="J56" s="20"/>
      <c r="K56" s="39" t="str">
        <f t="shared" si="0"/>
        <v/>
      </c>
      <c r="L56" s="39"/>
      <c r="M56" s="6" t="str">
        <f t="shared" si="2"/>
        <v/>
      </c>
      <c r="N56" s="20"/>
      <c r="O56" s="8"/>
      <c r="P56" s="40"/>
      <c r="Q56" s="40"/>
      <c r="R56" s="41" t="str">
        <f t="shared" si="3"/>
        <v/>
      </c>
      <c r="S56" s="41"/>
      <c r="T56" s="42" t="str">
        <f t="shared" si="4"/>
        <v/>
      </c>
      <c r="U56" s="42"/>
    </row>
    <row r="57" spans="2:21" x14ac:dyDescent="0.15">
      <c r="B57" s="20">
        <v>49</v>
      </c>
      <c r="C57" s="39" t="str">
        <f t="shared" si="1"/>
        <v/>
      </c>
      <c r="D57" s="39"/>
      <c r="E57" s="20"/>
      <c r="F57" s="8"/>
      <c r="G57" s="20" t="s">
        <v>3</v>
      </c>
      <c r="H57" s="40"/>
      <c r="I57" s="40"/>
      <c r="J57" s="20"/>
      <c r="K57" s="39" t="str">
        <f t="shared" si="0"/>
        <v/>
      </c>
      <c r="L57" s="39"/>
      <c r="M57" s="6" t="str">
        <f t="shared" si="2"/>
        <v/>
      </c>
      <c r="N57" s="20"/>
      <c r="O57" s="8"/>
      <c r="P57" s="40"/>
      <c r="Q57" s="40"/>
      <c r="R57" s="41" t="str">
        <f t="shared" si="3"/>
        <v/>
      </c>
      <c r="S57" s="41"/>
      <c r="T57" s="42" t="str">
        <f t="shared" si="4"/>
        <v/>
      </c>
      <c r="U57" s="42"/>
    </row>
    <row r="58" spans="2:21" x14ac:dyDescent="0.15">
      <c r="B58" s="20">
        <v>50</v>
      </c>
      <c r="C58" s="39" t="str">
        <f t="shared" si="1"/>
        <v/>
      </c>
      <c r="D58" s="39"/>
      <c r="E58" s="20"/>
      <c r="F58" s="8"/>
      <c r="G58" s="20" t="s">
        <v>3</v>
      </c>
      <c r="H58" s="40"/>
      <c r="I58" s="40"/>
      <c r="J58" s="20"/>
      <c r="K58" s="39" t="str">
        <f t="shared" si="0"/>
        <v/>
      </c>
      <c r="L58" s="39"/>
      <c r="M58" s="6" t="str">
        <f t="shared" si="2"/>
        <v/>
      </c>
      <c r="N58" s="20"/>
      <c r="O58" s="8"/>
      <c r="P58" s="40"/>
      <c r="Q58" s="40"/>
      <c r="R58" s="41" t="str">
        <f t="shared" si="3"/>
        <v/>
      </c>
      <c r="S58" s="41"/>
      <c r="T58" s="42" t="str">
        <f t="shared" si="4"/>
        <v/>
      </c>
      <c r="U58" s="42"/>
    </row>
    <row r="59" spans="2:21" x14ac:dyDescent="0.15">
      <c r="B59" s="20">
        <v>51</v>
      </c>
      <c r="C59" s="39" t="str">
        <f t="shared" si="1"/>
        <v/>
      </c>
      <c r="D59" s="39"/>
      <c r="E59" s="20"/>
      <c r="F59" s="8"/>
      <c r="G59" s="20" t="s">
        <v>3</v>
      </c>
      <c r="H59" s="40"/>
      <c r="I59" s="40"/>
      <c r="J59" s="20"/>
      <c r="K59" s="39" t="str">
        <f t="shared" si="0"/>
        <v/>
      </c>
      <c r="L59" s="39"/>
      <c r="M59" s="6" t="str">
        <f t="shared" si="2"/>
        <v/>
      </c>
      <c r="N59" s="20"/>
      <c r="O59" s="8"/>
      <c r="P59" s="40"/>
      <c r="Q59" s="40"/>
      <c r="R59" s="41" t="str">
        <f t="shared" si="3"/>
        <v/>
      </c>
      <c r="S59" s="41"/>
      <c r="T59" s="42" t="str">
        <f t="shared" si="4"/>
        <v/>
      </c>
      <c r="U59" s="42"/>
    </row>
    <row r="60" spans="2:21" x14ac:dyDescent="0.15">
      <c r="B60" s="20">
        <v>52</v>
      </c>
      <c r="C60" s="39" t="str">
        <f t="shared" si="1"/>
        <v/>
      </c>
      <c r="D60" s="39"/>
      <c r="E60" s="20"/>
      <c r="F60" s="8"/>
      <c r="G60" s="20" t="s">
        <v>3</v>
      </c>
      <c r="H60" s="40"/>
      <c r="I60" s="40"/>
      <c r="J60" s="20"/>
      <c r="K60" s="39" t="str">
        <f t="shared" si="0"/>
        <v/>
      </c>
      <c r="L60" s="39"/>
      <c r="M60" s="6" t="str">
        <f t="shared" si="2"/>
        <v/>
      </c>
      <c r="N60" s="20"/>
      <c r="O60" s="8"/>
      <c r="P60" s="40"/>
      <c r="Q60" s="40"/>
      <c r="R60" s="41" t="str">
        <f t="shared" si="3"/>
        <v/>
      </c>
      <c r="S60" s="41"/>
      <c r="T60" s="42" t="str">
        <f t="shared" si="4"/>
        <v/>
      </c>
      <c r="U60" s="42"/>
    </row>
    <row r="61" spans="2:21" x14ac:dyDescent="0.15">
      <c r="B61" s="20">
        <v>53</v>
      </c>
      <c r="C61" s="39" t="str">
        <f t="shared" si="1"/>
        <v/>
      </c>
      <c r="D61" s="39"/>
      <c r="E61" s="20"/>
      <c r="F61" s="8"/>
      <c r="G61" s="20" t="s">
        <v>3</v>
      </c>
      <c r="H61" s="40"/>
      <c r="I61" s="40"/>
      <c r="J61" s="20"/>
      <c r="K61" s="39" t="str">
        <f t="shared" si="0"/>
        <v/>
      </c>
      <c r="L61" s="39"/>
      <c r="M61" s="6" t="str">
        <f t="shared" si="2"/>
        <v/>
      </c>
      <c r="N61" s="20"/>
      <c r="O61" s="8"/>
      <c r="P61" s="40"/>
      <c r="Q61" s="40"/>
      <c r="R61" s="41" t="str">
        <f t="shared" si="3"/>
        <v/>
      </c>
      <c r="S61" s="41"/>
      <c r="T61" s="42" t="str">
        <f t="shared" si="4"/>
        <v/>
      </c>
      <c r="U61" s="42"/>
    </row>
    <row r="62" spans="2:21" x14ac:dyDescent="0.15">
      <c r="B62" s="20">
        <v>54</v>
      </c>
      <c r="C62" s="39" t="str">
        <f t="shared" si="1"/>
        <v/>
      </c>
      <c r="D62" s="39"/>
      <c r="E62" s="20"/>
      <c r="F62" s="8"/>
      <c r="G62" s="20" t="s">
        <v>3</v>
      </c>
      <c r="H62" s="40"/>
      <c r="I62" s="40"/>
      <c r="J62" s="20"/>
      <c r="K62" s="39" t="str">
        <f t="shared" si="0"/>
        <v/>
      </c>
      <c r="L62" s="39"/>
      <c r="M62" s="6" t="str">
        <f t="shared" si="2"/>
        <v/>
      </c>
      <c r="N62" s="20"/>
      <c r="O62" s="8"/>
      <c r="P62" s="40"/>
      <c r="Q62" s="40"/>
      <c r="R62" s="41" t="str">
        <f t="shared" si="3"/>
        <v/>
      </c>
      <c r="S62" s="41"/>
      <c r="T62" s="42" t="str">
        <f t="shared" si="4"/>
        <v/>
      </c>
      <c r="U62" s="42"/>
    </row>
    <row r="63" spans="2:21" x14ac:dyDescent="0.15">
      <c r="B63" s="20">
        <v>55</v>
      </c>
      <c r="C63" s="39" t="str">
        <f t="shared" si="1"/>
        <v/>
      </c>
      <c r="D63" s="39"/>
      <c r="E63" s="20"/>
      <c r="F63" s="8"/>
      <c r="G63" s="20" t="s">
        <v>4</v>
      </c>
      <c r="H63" s="40"/>
      <c r="I63" s="40"/>
      <c r="J63" s="20"/>
      <c r="K63" s="39" t="str">
        <f t="shared" si="0"/>
        <v/>
      </c>
      <c r="L63" s="39"/>
      <c r="M63" s="6" t="str">
        <f t="shared" si="2"/>
        <v/>
      </c>
      <c r="N63" s="20"/>
      <c r="O63" s="8"/>
      <c r="P63" s="40"/>
      <c r="Q63" s="40"/>
      <c r="R63" s="41" t="str">
        <f t="shared" si="3"/>
        <v/>
      </c>
      <c r="S63" s="41"/>
      <c r="T63" s="42" t="str">
        <f t="shared" si="4"/>
        <v/>
      </c>
      <c r="U63" s="42"/>
    </row>
    <row r="64" spans="2:21" x14ac:dyDescent="0.15">
      <c r="B64" s="20">
        <v>56</v>
      </c>
      <c r="C64" s="39" t="str">
        <f t="shared" si="1"/>
        <v/>
      </c>
      <c r="D64" s="39"/>
      <c r="E64" s="20"/>
      <c r="F64" s="8"/>
      <c r="G64" s="20" t="s">
        <v>3</v>
      </c>
      <c r="H64" s="40"/>
      <c r="I64" s="40"/>
      <c r="J64" s="20"/>
      <c r="K64" s="39" t="str">
        <f t="shared" si="0"/>
        <v/>
      </c>
      <c r="L64" s="39"/>
      <c r="M64" s="6" t="str">
        <f t="shared" si="2"/>
        <v/>
      </c>
      <c r="N64" s="20"/>
      <c r="O64" s="8"/>
      <c r="P64" s="40"/>
      <c r="Q64" s="40"/>
      <c r="R64" s="41" t="str">
        <f t="shared" si="3"/>
        <v/>
      </c>
      <c r="S64" s="41"/>
      <c r="T64" s="42" t="str">
        <f t="shared" si="4"/>
        <v/>
      </c>
      <c r="U64" s="42"/>
    </row>
    <row r="65" spans="2:21" x14ac:dyDescent="0.15">
      <c r="B65" s="20">
        <v>57</v>
      </c>
      <c r="C65" s="39" t="str">
        <f t="shared" si="1"/>
        <v/>
      </c>
      <c r="D65" s="39"/>
      <c r="E65" s="20"/>
      <c r="F65" s="8"/>
      <c r="G65" s="20" t="s">
        <v>3</v>
      </c>
      <c r="H65" s="40"/>
      <c r="I65" s="40"/>
      <c r="J65" s="20"/>
      <c r="K65" s="39" t="str">
        <f t="shared" si="0"/>
        <v/>
      </c>
      <c r="L65" s="39"/>
      <c r="M65" s="6" t="str">
        <f t="shared" si="2"/>
        <v/>
      </c>
      <c r="N65" s="20"/>
      <c r="O65" s="8"/>
      <c r="P65" s="40"/>
      <c r="Q65" s="40"/>
      <c r="R65" s="41" t="str">
        <f t="shared" si="3"/>
        <v/>
      </c>
      <c r="S65" s="41"/>
      <c r="T65" s="42" t="str">
        <f t="shared" si="4"/>
        <v/>
      </c>
      <c r="U65" s="42"/>
    </row>
    <row r="66" spans="2:21" x14ac:dyDescent="0.15">
      <c r="B66" s="20">
        <v>58</v>
      </c>
      <c r="C66" s="39" t="str">
        <f t="shared" si="1"/>
        <v/>
      </c>
      <c r="D66" s="39"/>
      <c r="E66" s="20"/>
      <c r="F66" s="8"/>
      <c r="G66" s="20" t="s">
        <v>3</v>
      </c>
      <c r="H66" s="40"/>
      <c r="I66" s="40"/>
      <c r="J66" s="20"/>
      <c r="K66" s="39" t="str">
        <f t="shared" si="0"/>
        <v/>
      </c>
      <c r="L66" s="39"/>
      <c r="M66" s="6" t="str">
        <f t="shared" si="2"/>
        <v/>
      </c>
      <c r="N66" s="20"/>
      <c r="O66" s="8"/>
      <c r="P66" s="40"/>
      <c r="Q66" s="40"/>
      <c r="R66" s="41" t="str">
        <f t="shared" si="3"/>
        <v/>
      </c>
      <c r="S66" s="41"/>
      <c r="T66" s="42" t="str">
        <f t="shared" si="4"/>
        <v/>
      </c>
      <c r="U66" s="42"/>
    </row>
    <row r="67" spans="2:21" x14ac:dyDescent="0.15">
      <c r="B67" s="20">
        <v>59</v>
      </c>
      <c r="C67" s="39" t="str">
        <f t="shared" si="1"/>
        <v/>
      </c>
      <c r="D67" s="39"/>
      <c r="E67" s="20"/>
      <c r="F67" s="8"/>
      <c r="G67" s="20" t="s">
        <v>3</v>
      </c>
      <c r="H67" s="40"/>
      <c r="I67" s="40"/>
      <c r="J67" s="20"/>
      <c r="K67" s="39" t="str">
        <f t="shared" si="0"/>
        <v/>
      </c>
      <c r="L67" s="39"/>
      <c r="M67" s="6" t="str">
        <f t="shared" si="2"/>
        <v/>
      </c>
      <c r="N67" s="20"/>
      <c r="O67" s="8"/>
      <c r="P67" s="40"/>
      <c r="Q67" s="40"/>
      <c r="R67" s="41" t="str">
        <f t="shared" si="3"/>
        <v/>
      </c>
      <c r="S67" s="41"/>
      <c r="T67" s="42" t="str">
        <f t="shared" si="4"/>
        <v/>
      </c>
      <c r="U67" s="42"/>
    </row>
    <row r="68" spans="2:21" x14ac:dyDescent="0.15">
      <c r="B68" s="20">
        <v>60</v>
      </c>
      <c r="C68" s="39" t="str">
        <f t="shared" si="1"/>
        <v/>
      </c>
      <c r="D68" s="39"/>
      <c r="E68" s="20"/>
      <c r="F68" s="8"/>
      <c r="G68" s="20" t="s">
        <v>4</v>
      </c>
      <c r="H68" s="40"/>
      <c r="I68" s="40"/>
      <c r="J68" s="20"/>
      <c r="K68" s="39" t="str">
        <f t="shared" si="0"/>
        <v/>
      </c>
      <c r="L68" s="39"/>
      <c r="M68" s="6" t="str">
        <f t="shared" si="2"/>
        <v/>
      </c>
      <c r="N68" s="20"/>
      <c r="O68" s="8"/>
      <c r="P68" s="40"/>
      <c r="Q68" s="40"/>
      <c r="R68" s="41" t="str">
        <f t="shared" si="3"/>
        <v/>
      </c>
      <c r="S68" s="41"/>
      <c r="T68" s="42" t="str">
        <f t="shared" si="4"/>
        <v/>
      </c>
      <c r="U68" s="42"/>
    </row>
    <row r="69" spans="2:21" x14ac:dyDescent="0.15">
      <c r="B69" s="20">
        <v>61</v>
      </c>
      <c r="C69" s="39" t="str">
        <f t="shared" si="1"/>
        <v/>
      </c>
      <c r="D69" s="39"/>
      <c r="E69" s="20"/>
      <c r="F69" s="8"/>
      <c r="G69" s="20" t="s">
        <v>4</v>
      </c>
      <c r="H69" s="40"/>
      <c r="I69" s="40"/>
      <c r="J69" s="20"/>
      <c r="K69" s="39" t="str">
        <f t="shared" si="0"/>
        <v/>
      </c>
      <c r="L69" s="39"/>
      <c r="M69" s="6" t="str">
        <f t="shared" si="2"/>
        <v/>
      </c>
      <c r="N69" s="20"/>
      <c r="O69" s="8"/>
      <c r="P69" s="40"/>
      <c r="Q69" s="40"/>
      <c r="R69" s="41" t="str">
        <f t="shared" si="3"/>
        <v/>
      </c>
      <c r="S69" s="41"/>
      <c r="T69" s="42" t="str">
        <f t="shared" si="4"/>
        <v/>
      </c>
      <c r="U69" s="42"/>
    </row>
    <row r="70" spans="2:21" x14ac:dyDescent="0.15">
      <c r="B70" s="20">
        <v>62</v>
      </c>
      <c r="C70" s="39" t="str">
        <f t="shared" si="1"/>
        <v/>
      </c>
      <c r="D70" s="39"/>
      <c r="E70" s="20"/>
      <c r="F70" s="8"/>
      <c r="G70" s="20" t="s">
        <v>3</v>
      </c>
      <c r="H70" s="40"/>
      <c r="I70" s="40"/>
      <c r="J70" s="20"/>
      <c r="K70" s="39" t="str">
        <f t="shared" si="0"/>
        <v/>
      </c>
      <c r="L70" s="39"/>
      <c r="M70" s="6" t="str">
        <f t="shared" si="2"/>
        <v/>
      </c>
      <c r="N70" s="20"/>
      <c r="O70" s="8"/>
      <c r="P70" s="40"/>
      <c r="Q70" s="40"/>
      <c r="R70" s="41" t="str">
        <f t="shared" si="3"/>
        <v/>
      </c>
      <c r="S70" s="41"/>
      <c r="T70" s="42" t="str">
        <f t="shared" si="4"/>
        <v/>
      </c>
      <c r="U70" s="42"/>
    </row>
    <row r="71" spans="2:21" x14ac:dyDescent="0.15">
      <c r="B71" s="20">
        <v>63</v>
      </c>
      <c r="C71" s="39" t="str">
        <f t="shared" si="1"/>
        <v/>
      </c>
      <c r="D71" s="39"/>
      <c r="E71" s="20"/>
      <c r="F71" s="8"/>
      <c r="G71" s="20" t="s">
        <v>4</v>
      </c>
      <c r="H71" s="40"/>
      <c r="I71" s="40"/>
      <c r="J71" s="20"/>
      <c r="K71" s="39" t="str">
        <f t="shared" si="0"/>
        <v/>
      </c>
      <c r="L71" s="39"/>
      <c r="M71" s="6" t="str">
        <f t="shared" si="2"/>
        <v/>
      </c>
      <c r="N71" s="20"/>
      <c r="O71" s="8"/>
      <c r="P71" s="40"/>
      <c r="Q71" s="40"/>
      <c r="R71" s="41" t="str">
        <f t="shared" si="3"/>
        <v/>
      </c>
      <c r="S71" s="41"/>
      <c r="T71" s="42" t="str">
        <f t="shared" si="4"/>
        <v/>
      </c>
      <c r="U71" s="42"/>
    </row>
    <row r="72" spans="2:21" x14ac:dyDescent="0.15">
      <c r="B72" s="20">
        <v>64</v>
      </c>
      <c r="C72" s="39" t="str">
        <f t="shared" si="1"/>
        <v/>
      </c>
      <c r="D72" s="39"/>
      <c r="E72" s="20"/>
      <c r="F72" s="8"/>
      <c r="G72" s="20" t="s">
        <v>3</v>
      </c>
      <c r="H72" s="40"/>
      <c r="I72" s="40"/>
      <c r="J72" s="20"/>
      <c r="K72" s="39" t="str">
        <f t="shared" si="0"/>
        <v/>
      </c>
      <c r="L72" s="39"/>
      <c r="M72" s="6" t="str">
        <f t="shared" si="2"/>
        <v/>
      </c>
      <c r="N72" s="20"/>
      <c r="O72" s="8"/>
      <c r="P72" s="40"/>
      <c r="Q72" s="40"/>
      <c r="R72" s="41" t="str">
        <f t="shared" si="3"/>
        <v/>
      </c>
      <c r="S72" s="41"/>
      <c r="T72" s="42" t="str">
        <f t="shared" si="4"/>
        <v/>
      </c>
      <c r="U72" s="42"/>
    </row>
    <row r="73" spans="2:21" x14ac:dyDescent="0.15">
      <c r="B73" s="20">
        <v>65</v>
      </c>
      <c r="C73" s="39" t="str">
        <f t="shared" si="1"/>
        <v/>
      </c>
      <c r="D73" s="39"/>
      <c r="E73" s="20"/>
      <c r="F73" s="8"/>
      <c r="G73" s="20" t="s">
        <v>4</v>
      </c>
      <c r="H73" s="40"/>
      <c r="I73" s="40"/>
      <c r="J73" s="20"/>
      <c r="K73" s="39" t="str">
        <f t="shared" ref="K73:K108" si="5">IF(F73="","",C73*0.03)</f>
        <v/>
      </c>
      <c r="L73" s="39"/>
      <c r="M73" s="6" t="str">
        <f t="shared" si="2"/>
        <v/>
      </c>
      <c r="N73" s="20"/>
      <c r="O73" s="8"/>
      <c r="P73" s="40"/>
      <c r="Q73" s="40"/>
      <c r="R73" s="41" t="str">
        <f t="shared" si="3"/>
        <v/>
      </c>
      <c r="S73" s="41"/>
      <c r="T73" s="42" t="str">
        <f t="shared" si="4"/>
        <v/>
      </c>
      <c r="U73" s="42"/>
    </row>
    <row r="74" spans="2:21" x14ac:dyDescent="0.15">
      <c r="B74" s="20">
        <v>66</v>
      </c>
      <c r="C74" s="39" t="str">
        <f t="shared" ref="C74:C108" si="6">IF(R73="","",C73+R73)</f>
        <v/>
      </c>
      <c r="D74" s="39"/>
      <c r="E74" s="20"/>
      <c r="F74" s="8"/>
      <c r="G74" s="20" t="s">
        <v>4</v>
      </c>
      <c r="H74" s="40"/>
      <c r="I74" s="40"/>
      <c r="J74" s="20"/>
      <c r="K74" s="39" t="str">
        <f t="shared" si="5"/>
        <v/>
      </c>
      <c r="L74" s="39"/>
      <c r="M74" s="6" t="str">
        <f t="shared" ref="M74:M108" si="7">IF(J74="","",(K74/J74)/1000)</f>
        <v/>
      </c>
      <c r="N74" s="20"/>
      <c r="O74" s="8"/>
      <c r="P74" s="40"/>
      <c r="Q74" s="40"/>
      <c r="R74" s="41" t="str">
        <f t="shared" ref="R74:R108" si="8">IF(O74="","",(IF(G74="売",H74-P74,P74-H74))*M74*100000)</f>
        <v/>
      </c>
      <c r="S74" s="41"/>
      <c r="T74" s="42" t="str">
        <f t="shared" ref="T74:T108" si="9">IF(O74="","",IF(R74&lt;0,J74*(-1),IF(G74="買",(P74-H74)*100,(H74-P74)*100)))</f>
        <v/>
      </c>
      <c r="U74" s="42"/>
    </row>
    <row r="75" spans="2:21" x14ac:dyDescent="0.15">
      <c r="B75" s="20">
        <v>67</v>
      </c>
      <c r="C75" s="39" t="str">
        <f t="shared" si="6"/>
        <v/>
      </c>
      <c r="D75" s="39"/>
      <c r="E75" s="20"/>
      <c r="F75" s="8"/>
      <c r="G75" s="20" t="s">
        <v>3</v>
      </c>
      <c r="H75" s="40"/>
      <c r="I75" s="40"/>
      <c r="J75" s="20"/>
      <c r="K75" s="39" t="str">
        <f t="shared" si="5"/>
        <v/>
      </c>
      <c r="L75" s="39"/>
      <c r="M75" s="6" t="str">
        <f t="shared" si="7"/>
        <v/>
      </c>
      <c r="N75" s="20"/>
      <c r="O75" s="8"/>
      <c r="P75" s="40"/>
      <c r="Q75" s="40"/>
      <c r="R75" s="41" t="str">
        <f t="shared" si="8"/>
        <v/>
      </c>
      <c r="S75" s="41"/>
      <c r="T75" s="42" t="str">
        <f t="shared" si="9"/>
        <v/>
      </c>
      <c r="U75" s="42"/>
    </row>
    <row r="76" spans="2:21" x14ac:dyDescent="0.15">
      <c r="B76" s="20">
        <v>68</v>
      </c>
      <c r="C76" s="39" t="str">
        <f t="shared" si="6"/>
        <v/>
      </c>
      <c r="D76" s="39"/>
      <c r="E76" s="20"/>
      <c r="F76" s="8"/>
      <c r="G76" s="20" t="s">
        <v>3</v>
      </c>
      <c r="H76" s="40"/>
      <c r="I76" s="40"/>
      <c r="J76" s="20"/>
      <c r="K76" s="39" t="str">
        <f t="shared" si="5"/>
        <v/>
      </c>
      <c r="L76" s="39"/>
      <c r="M76" s="6" t="str">
        <f t="shared" si="7"/>
        <v/>
      </c>
      <c r="N76" s="20"/>
      <c r="O76" s="8"/>
      <c r="P76" s="40"/>
      <c r="Q76" s="40"/>
      <c r="R76" s="41" t="str">
        <f t="shared" si="8"/>
        <v/>
      </c>
      <c r="S76" s="41"/>
      <c r="T76" s="42" t="str">
        <f t="shared" si="9"/>
        <v/>
      </c>
      <c r="U76" s="42"/>
    </row>
    <row r="77" spans="2:21" x14ac:dyDescent="0.15">
      <c r="B77" s="20">
        <v>69</v>
      </c>
      <c r="C77" s="39" t="str">
        <f t="shared" si="6"/>
        <v/>
      </c>
      <c r="D77" s="39"/>
      <c r="E77" s="20"/>
      <c r="F77" s="8"/>
      <c r="G77" s="20" t="s">
        <v>3</v>
      </c>
      <c r="H77" s="40"/>
      <c r="I77" s="40"/>
      <c r="J77" s="20"/>
      <c r="K77" s="39" t="str">
        <f t="shared" si="5"/>
        <v/>
      </c>
      <c r="L77" s="39"/>
      <c r="M77" s="6" t="str">
        <f t="shared" si="7"/>
        <v/>
      </c>
      <c r="N77" s="20"/>
      <c r="O77" s="8"/>
      <c r="P77" s="40"/>
      <c r="Q77" s="40"/>
      <c r="R77" s="41" t="str">
        <f t="shared" si="8"/>
        <v/>
      </c>
      <c r="S77" s="41"/>
      <c r="T77" s="42" t="str">
        <f t="shared" si="9"/>
        <v/>
      </c>
      <c r="U77" s="42"/>
    </row>
    <row r="78" spans="2:21" x14ac:dyDescent="0.15">
      <c r="B78" s="20">
        <v>70</v>
      </c>
      <c r="C78" s="39" t="str">
        <f t="shared" si="6"/>
        <v/>
      </c>
      <c r="D78" s="39"/>
      <c r="E78" s="20"/>
      <c r="F78" s="8"/>
      <c r="G78" s="20" t="s">
        <v>4</v>
      </c>
      <c r="H78" s="40"/>
      <c r="I78" s="40"/>
      <c r="J78" s="20"/>
      <c r="K78" s="39" t="str">
        <f t="shared" si="5"/>
        <v/>
      </c>
      <c r="L78" s="39"/>
      <c r="M78" s="6" t="str">
        <f t="shared" si="7"/>
        <v/>
      </c>
      <c r="N78" s="20"/>
      <c r="O78" s="8"/>
      <c r="P78" s="40"/>
      <c r="Q78" s="40"/>
      <c r="R78" s="41" t="str">
        <f t="shared" si="8"/>
        <v/>
      </c>
      <c r="S78" s="41"/>
      <c r="T78" s="42" t="str">
        <f t="shared" si="9"/>
        <v/>
      </c>
      <c r="U78" s="42"/>
    </row>
    <row r="79" spans="2:21" x14ac:dyDescent="0.15">
      <c r="B79" s="20">
        <v>71</v>
      </c>
      <c r="C79" s="39" t="str">
        <f t="shared" si="6"/>
        <v/>
      </c>
      <c r="D79" s="39"/>
      <c r="E79" s="20"/>
      <c r="F79" s="8"/>
      <c r="G79" s="20" t="s">
        <v>3</v>
      </c>
      <c r="H79" s="40"/>
      <c r="I79" s="40"/>
      <c r="J79" s="20"/>
      <c r="K79" s="39" t="str">
        <f t="shared" si="5"/>
        <v/>
      </c>
      <c r="L79" s="39"/>
      <c r="M79" s="6" t="str">
        <f t="shared" si="7"/>
        <v/>
      </c>
      <c r="N79" s="20"/>
      <c r="O79" s="8"/>
      <c r="P79" s="40"/>
      <c r="Q79" s="40"/>
      <c r="R79" s="41" t="str">
        <f t="shared" si="8"/>
        <v/>
      </c>
      <c r="S79" s="41"/>
      <c r="T79" s="42" t="str">
        <f t="shared" si="9"/>
        <v/>
      </c>
      <c r="U79" s="42"/>
    </row>
    <row r="80" spans="2:21" x14ac:dyDescent="0.15">
      <c r="B80" s="20">
        <v>72</v>
      </c>
      <c r="C80" s="39" t="str">
        <f t="shared" si="6"/>
        <v/>
      </c>
      <c r="D80" s="39"/>
      <c r="E80" s="20"/>
      <c r="F80" s="8"/>
      <c r="G80" s="20" t="s">
        <v>4</v>
      </c>
      <c r="H80" s="40"/>
      <c r="I80" s="40"/>
      <c r="J80" s="20"/>
      <c r="K80" s="39" t="str">
        <f t="shared" si="5"/>
        <v/>
      </c>
      <c r="L80" s="39"/>
      <c r="M80" s="6" t="str">
        <f t="shared" si="7"/>
        <v/>
      </c>
      <c r="N80" s="20"/>
      <c r="O80" s="8"/>
      <c r="P80" s="40"/>
      <c r="Q80" s="40"/>
      <c r="R80" s="41" t="str">
        <f t="shared" si="8"/>
        <v/>
      </c>
      <c r="S80" s="41"/>
      <c r="T80" s="42" t="str">
        <f t="shared" si="9"/>
        <v/>
      </c>
      <c r="U80" s="42"/>
    </row>
    <row r="81" spans="2:21" x14ac:dyDescent="0.15">
      <c r="B81" s="20">
        <v>73</v>
      </c>
      <c r="C81" s="39" t="str">
        <f t="shared" si="6"/>
        <v/>
      </c>
      <c r="D81" s="39"/>
      <c r="E81" s="20"/>
      <c r="F81" s="8"/>
      <c r="G81" s="20" t="s">
        <v>3</v>
      </c>
      <c r="H81" s="40"/>
      <c r="I81" s="40"/>
      <c r="J81" s="20"/>
      <c r="K81" s="39" t="str">
        <f t="shared" si="5"/>
        <v/>
      </c>
      <c r="L81" s="39"/>
      <c r="M81" s="6" t="str">
        <f t="shared" si="7"/>
        <v/>
      </c>
      <c r="N81" s="20"/>
      <c r="O81" s="8"/>
      <c r="P81" s="40"/>
      <c r="Q81" s="40"/>
      <c r="R81" s="41" t="str">
        <f t="shared" si="8"/>
        <v/>
      </c>
      <c r="S81" s="41"/>
      <c r="T81" s="42" t="str">
        <f t="shared" si="9"/>
        <v/>
      </c>
      <c r="U81" s="42"/>
    </row>
    <row r="82" spans="2:21" x14ac:dyDescent="0.15">
      <c r="B82" s="20">
        <v>74</v>
      </c>
      <c r="C82" s="39" t="str">
        <f t="shared" si="6"/>
        <v/>
      </c>
      <c r="D82" s="39"/>
      <c r="E82" s="20"/>
      <c r="F82" s="8"/>
      <c r="G82" s="20" t="s">
        <v>3</v>
      </c>
      <c r="H82" s="40"/>
      <c r="I82" s="40"/>
      <c r="J82" s="20"/>
      <c r="K82" s="39" t="str">
        <f t="shared" si="5"/>
        <v/>
      </c>
      <c r="L82" s="39"/>
      <c r="M82" s="6" t="str">
        <f t="shared" si="7"/>
        <v/>
      </c>
      <c r="N82" s="20"/>
      <c r="O82" s="8"/>
      <c r="P82" s="40"/>
      <c r="Q82" s="40"/>
      <c r="R82" s="41" t="str">
        <f t="shared" si="8"/>
        <v/>
      </c>
      <c r="S82" s="41"/>
      <c r="T82" s="42" t="str">
        <f t="shared" si="9"/>
        <v/>
      </c>
      <c r="U82" s="42"/>
    </row>
    <row r="83" spans="2:21" x14ac:dyDescent="0.15">
      <c r="B83" s="20">
        <v>75</v>
      </c>
      <c r="C83" s="39" t="str">
        <f t="shared" si="6"/>
        <v/>
      </c>
      <c r="D83" s="39"/>
      <c r="E83" s="20"/>
      <c r="F83" s="8"/>
      <c r="G83" s="20" t="s">
        <v>3</v>
      </c>
      <c r="H83" s="40"/>
      <c r="I83" s="40"/>
      <c r="J83" s="20"/>
      <c r="K83" s="39" t="str">
        <f t="shared" si="5"/>
        <v/>
      </c>
      <c r="L83" s="39"/>
      <c r="M83" s="6" t="str">
        <f t="shared" si="7"/>
        <v/>
      </c>
      <c r="N83" s="20"/>
      <c r="O83" s="8"/>
      <c r="P83" s="40"/>
      <c r="Q83" s="40"/>
      <c r="R83" s="41" t="str">
        <f t="shared" si="8"/>
        <v/>
      </c>
      <c r="S83" s="41"/>
      <c r="T83" s="42" t="str">
        <f t="shared" si="9"/>
        <v/>
      </c>
      <c r="U83" s="42"/>
    </row>
    <row r="84" spans="2:21" x14ac:dyDescent="0.15">
      <c r="B84" s="20">
        <v>76</v>
      </c>
      <c r="C84" s="39" t="str">
        <f t="shared" si="6"/>
        <v/>
      </c>
      <c r="D84" s="39"/>
      <c r="E84" s="20"/>
      <c r="F84" s="8"/>
      <c r="G84" s="20" t="s">
        <v>3</v>
      </c>
      <c r="H84" s="40"/>
      <c r="I84" s="40"/>
      <c r="J84" s="20"/>
      <c r="K84" s="39" t="str">
        <f t="shared" si="5"/>
        <v/>
      </c>
      <c r="L84" s="39"/>
      <c r="M84" s="6" t="str">
        <f t="shared" si="7"/>
        <v/>
      </c>
      <c r="N84" s="20"/>
      <c r="O84" s="8"/>
      <c r="P84" s="40"/>
      <c r="Q84" s="40"/>
      <c r="R84" s="41" t="str">
        <f t="shared" si="8"/>
        <v/>
      </c>
      <c r="S84" s="41"/>
      <c r="T84" s="42" t="str">
        <f t="shared" si="9"/>
        <v/>
      </c>
      <c r="U84" s="42"/>
    </row>
    <row r="85" spans="2:21" x14ac:dyDescent="0.15">
      <c r="B85" s="20">
        <v>77</v>
      </c>
      <c r="C85" s="39" t="str">
        <f t="shared" si="6"/>
        <v/>
      </c>
      <c r="D85" s="39"/>
      <c r="E85" s="20"/>
      <c r="F85" s="8"/>
      <c r="G85" s="20" t="s">
        <v>4</v>
      </c>
      <c r="H85" s="40"/>
      <c r="I85" s="40"/>
      <c r="J85" s="20"/>
      <c r="K85" s="39" t="str">
        <f t="shared" si="5"/>
        <v/>
      </c>
      <c r="L85" s="39"/>
      <c r="M85" s="6" t="str">
        <f t="shared" si="7"/>
        <v/>
      </c>
      <c r="N85" s="20"/>
      <c r="O85" s="8"/>
      <c r="P85" s="40"/>
      <c r="Q85" s="40"/>
      <c r="R85" s="41" t="str">
        <f t="shared" si="8"/>
        <v/>
      </c>
      <c r="S85" s="41"/>
      <c r="T85" s="42" t="str">
        <f t="shared" si="9"/>
        <v/>
      </c>
      <c r="U85" s="42"/>
    </row>
    <row r="86" spans="2:21" x14ac:dyDescent="0.15">
      <c r="B86" s="20">
        <v>78</v>
      </c>
      <c r="C86" s="39" t="str">
        <f t="shared" si="6"/>
        <v/>
      </c>
      <c r="D86" s="39"/>
      <c r="E86" s="20"/>
      <c r="F86" s="8"/>
      <c r="G86" s="20" t="s">
        <v>3</v>
      </c>
      <c r="H86" s="40"/>
      <c r="I86" s="40"/>
      <c r="J86" s="20"/>
      <c r="K86" s="39" t="str">
        <f t="shared" si="5"/>
        <v/>
      </c>
      <c r="L86" s="39"/>
      <c r="M86" s="6" t="str">
        <f t="shared" si="7"/>
        <v/>
      </c>
      <c r="N86" s="20"/>
      <c r="O86" s="8"/>
      <c r="P86" s="40"/>
      <c r="Q86" s="40"/>
      <c r="R86" s="41" t="str">
        <f t="shared" si="8"/>
        <v/>
      </c>
      <c r="S86" s="41"/>
      <c r="T86" s="42" t="str">
        <f t="shared" si="9"/>
        <v/>
      </c>
      <c r="U86" s="42"/>
    </row>
    <row r="87" spans="2:21" x14ac:dyDescent="0.15">
      <c r="B87" s="20">
        <v>79</v>
      </c>
      <c r="C87" s="39" t="str">
        <f t="shared" si="6"/>
        <v/>
      </c>
      <c r="D87" s="39"/>
      <c r="E87" s="20"/>
      <c r="F87" s="8"/>
      <c r="G87" s="20" t="s">
        <v>4</v>
      </c>
      <c r="H87" s="40"/>
      <c r="I87" s="40"/>
      <c r="J87" s="20"/>
      <c r="K87" s="39" t="str">
        <f t="shared" si="5"/>
        <v/>
      </c>
      <c r="L87" s="39"/>
      <c r="M87" s="6" t="str">
        <f t="shared" si="7"/>
        <v/>
      </c>
      <c r="N87" s="20"/>
      <c r="O87" s="8"/>
      <c r="P87" s="40"/>
      <c r="Q87" s="40"/>
      <c r="R87" s="41" t="str">
        <f t="shared" si="8"/>
        <v/>
      </c>
      <c r="S87" s="41"/>
      <c r="T87" s="42" t="str">
        <f t="shared" si="9"/>
        <v/>
      </c>
      <c r="U87" s="42"/>
    </row>
    <row r="88" spans="2:21" x14ac:dyDescent="0.15">
      <c r="B88" s="20">
        <v>80</v>
      </c>
      <c r="C88" s="39" t="str">
        <f t="shared" si="6"/>
        <v/>
      </c>
      <c r="D88" s="39"/>
      <c r="E88" s="20"/>
      <c r="F88" s="8"/>
      <c r="G88" s="20" t="s">
        <v>4</v>
      </c>
      <c r="H88" s="40"/>
      <c r="I88" s="40"/>
      <c r="J88" s="20"/>
      <c r="K88" s="39" t="str">
        <f t="shared" si="5"/>
        <v/>
      </c>
      <c r="L88" s="39"/>
      <c r="M88" s="6" t="str">
        <f t="shared" si="7"/>
        <v/>
      </c>
      <c r="N88" s="20"/>
      <c r="O88" s="8"/>
      <c r="P88" s="40"/>
      <c r="Q88" s="40"/>
      <c r="R88" s="41" t="str">
        <f t="shared" si="8"/>
        <v/>
      </c>
      <c r="S88" s="41"/>
      <c r="T88" s="42" t="str">
        <f t="shared" si="9"/>
        <v/>
      </c>
      <c r="U88" s="42"/>
    </row>
    <row r="89" spans="2:21" x14ac:dyDescent="0.15">
      <c r="B89" s="20">
        <v>81</v>
      </c>
      <c r="C89" s="39" t="str">
        <f t="shared" si="6"/>
        <v/>
      </c>
      <c r="D89" s="39"/>
      <c r="E89" s="20"/>
      <c r="F89" s="8"/>
      <c r="G89" s="20" t="s">
        <v>4</v>
      </c>
      <c r="H89" s="40"/>
      <c r="I89" s="40"/>
      <c r="J89" s="20"/>
      <c r="K89" s="39" t="str">
        <f t="shared" si="5"/>
        <v/>
      </c>
      <c r="L89" s="39"/>
      <c r="M89" s="6" t="str">
        <f t="shared" si="7"/>
        <v/>
      </c>
      <c r="N89" s="20"/>
      <c r="O89" s="8"/>
      <c r="P89" s="40"/>
      <c r="Q89" s="40"/>
      <c r="R89" s="41" t="str">
        <f t="shared" si="8"/>
        <v/>
      </c>
      <c r="S89" s="41"/>
      <c r="T89" s="42" t="str">
        <f t="shared" si="9"/>
        <v/>
      </c>
      <c r="U89" s="42"/>
    </row>
    <row r="90" spans="2:21" x14ac:dyDescent="0.15">
      <c r="B90" s="20">
        <v>82</v>
      </c>
      <c r="C90" s="39" t="str">
        <f t="shared" si="6"/>
        <v/>
      </c>
      <c r="D90" s="39"/>
      <c r="E90" s="20"/>
      <c r="F90" s="8"/>
      <c r="G90" s="20" t="s">
        <v>4</v>
      </c>
      <c r="H90" s="40"/>
      <c r="I90" s="40"/>
      <c r="J90" s="20"/>
      <c r="K90" s="39" t="str">
        <f t="shared" si="5"/>
        <v/>
      </c>
      <c r="L90" s="39"/>
      <c r="M90" s="6" t="str">
        <f t="shared" si="7"/>
        <v/>
      </c>
      <c r="N90" s="20"/>
      <c r="O90" s="8"/>
      <c r="P90" s="40"/>
      <c r="Q90" s="40"/>
      <c r="R90" s="41" t="str">
        <f t="shared" si="8"/>
        <v/>
      </c>
      <c r="S90" s="41"/>
      <c r="T90" s="42" t="str">
        <f t="shared" si="9"/>
        <v/>
      </c>
      <c r="U90" s="42"/>
    </row>
    <row r="91" spans="2:21" x14ac:dyDescent="0.15">
      <c r="B91" s="20">
        <v>83</v>
      </c>
      <c r="C91" s="39" t="str">
        <f t="shared" si="6"/>
        <v/>
      </c>
      <c r="D91" s="39"/>
      <c r="E91" s="20"/>
      <c r="F91" s="8"/>
      <c r="G91" s="20" t="s">
        <v>4</v>
      </c>
      <c r="H91" s="40"/>
      <c r="I91" s="40"/>
      <c r="J91" s="20"/>
      <c r="K91" s="39" t="str">
        <f t="shared" si="5"/>
        <v/>
      </c>
      <c r="L91" s="39"/>
      <c r="M91" s="6" t="str">
        <f t="shared" si="7"/>
        <v/>
      </c>
      <c r="N91" s="20"/>
      <c r="O91" s="8"/>
      <c r="P91" s="40"/>
      <c r="Q91" s="40"/>
      <c r="R91" s="41" t="str">
        <f t="shared" si="8"/>
        <v/>
      </c>
      <c r="S91" s="41"/>
      <c r="T91" s="42" t="str">
        <f t="shared" si="9"/>
        <v/>
      </c>
      <c r="U91" s="42"/>
    </row>
    <row r="92" spans="2:21" x14ac:dyDescent="0.15">
      <c r="B92" s="20">
        <v>84</v>
      </c>
      <c r="C92" s="39" t="str">
        <f t="shared" si="6"/>
        <v/>
      </c>
      <c r="D92" s="39"/>
      <c r="E92" s="20"/>
      <c r="F92" s="8"/>
      <c r="G92" s="20" t="s">
        <v>3</v>
      </c>
      <c r="H92" s="40"/>
      <c r="I92" s="40"/>
      <c r="J92" s="20"/>
      <c r="K92" s="39" t="str">
        <f t="shared" si="5"/>
        <v/>
      </c>
      <c r="L92" s="39"/>
      <c r="M92" s="6" t="str">
        <f t="shared" si="7"/>
        <v/>
      </c>
      <c r="N92" s="20"/>
      <c r="O92" s="8"/>
      <c r="P92" s="40"/>
      <c r="Q92" s="40"/>
      <c r="R92" s="41" t="str">
        <f t="shared" si="8"/>
        <v/>
      </c>
      <c r="S92" s="41"/>
      <c r="T92" s="42" t="str">
        <f t="shared" si="9"/>
        <v/>
      </c>
      <c r="U92" s="42"/>
    </row>
    <row r="93" spans="2:21" x14ac:dyDescent="0.15">
      <c r="B93" s="20">
        <v>85</v>
      </c>
      <c r="C93" s="39" t="str">
        <f t="shared" si="6"/>
        <v/>
      </c>
      <c r="D93" s="39"/>
      <c r="E93" s="20"/>
      <c r="F93" s="8"/>
      <c r="G93" s="20" t="s">
        <v>4</v>
      </c>
      <c r="H93" s="40"/>
      <c r="I93" s="40"/>
      <c r="J93" s="20"/>
      <c r="K93" s="39" t="str">
        <f t="shared" si="5"/>
        <v/>
      </c>
      <c r="L93" s="39"/>
      <c r="M93" s="6" t="str">
        <f t="shared" si="7"/>
        <v/>
      </c>
      <c r="N93" s="20"/>
      <c r="O93" s="8"/>
      <c r="P93" s="40"/>
      <c r="Q93" s="40"/>
      <c r="R93" s="41" t="str">
        <f t="shared" si="8"/>
        <v/>
      </c>
      <c r="S93" s="41"/>
      <c r="T93" s="42" t="str">
        <f t="shared" si="9"/>
        <v/>
      </c>
      <c r="U93" s="42"/>
    </row>
    <row r="94" spans="2:21" x14ac:dyDescent="0.15">
      <c r="B94" s="20">
        <v>86</v>
      </c>
      <c r="C94" s="39" t="str">
        <f t="shared" si="6"/>
        <v/>
      </c>
      <c r="D94" s="39"/>
      <c r="E94" s="20"/>
      <c r="F94" s="8"/>
      <c r="G94" s="20" t="s">
        <v>3</v>
      </c>
      <c r="H94" s="40"/>
      <c r="I94" s="40"/>
      <c r="J94" s="20"/>
      <c r="K94" s="39" t="str">
        <f t="shared" si="5"/>
        <v/>
      </c>
      <c r="L94" s="39"/>
      <c r="M94" s="6" t="str">
        <f t="shared" si="7"/>
        <v/>
      </c>
      <c r="N94" s="20"/>
      <c r="O94" s="8"/>
      <c r="P94" s="40"/>
      <c r="Q94" s="40"/>
      <c r="R94" s="41" t="str">
        <f t="shared" si="8"/>
        <v/>
      </c>
      <c r="S94" s="41"/>
      <c r="T94" s="42" t="str">
        <f t="shared" si="9"/>
        <v/>
      </c>
      <c r="U94" s="42"/>
    </row>
    <row r="95" spans="2:21" x14ac:dyDescent="0.15">
      <c r="B95" s="20">
        <v>87</v>
      </c>
      <c r="C95" s="39" t="str">
        <f t="shared" si="6"/>
        <v/>
      </c>
      <c r="D95" s="39"/>
      <c r="E95" s="20"/>
      <c r="F95" s="8"/>
      <c r="G95" s="20" t="s">
        <v>4</v>
      </c>
      <c r="H95" s="40"/>
      <c r="I95" s="40"/>
      <c r="J95" s="20"/>
      <c r="K95" s="39" t="str">
        <f t="shared" si="5"/>
        <v/>
      </c>
      <c r="L95" s="39"/>
      <c r="M95" s="6" t="str">
        <f t="shared" si="7"/>
        <v/>
      </c>
      <c r="N95" s="20"/>
      <c r="O95" s="8"/>
      <c r="P95" s="40"/>
      <c r="Q95" s="40"/>
      <c r="R95" s="41" t="str">
        <f t="shared" si="8"/>
        <v/>
      </c>
      <c r="S95" s="41"/>
      <c r="T95" s="42" t="str">
        <f t="shared" si="9"/>
        <v/>
      </c>
      <c r="U95" s="42"/>
    </row>
    <row r="96" spans="2:21" x14ac:dyDescent="0.15">
      <c r="B96" s="20">
        <v>88</v>
      </c>
      <c r="C96" s="39" t="str">
        <f t="shared" si="6"/>
        <v/>
      </c>
      <c r="D96" s="39"/>
      <c r="E96" s="20"/>
      <c r="F96" s="8"/>
      <c r="G96" s="20" t="s">
        <v>3</v>
      </c>
      <c r="H96" s="40"/>
      <c r="I96" s="40"/>
      <c r="J96" s="20"/>
      <c r="K96" s="39" t="str">
        <f t="shared" si="5"/>
        <v/>
      </c>
      <c r="L96" s="39"/>
      <c r="M96" s="6" t="str">
        <f t="shared" si="7"/>
        <v/>
      </c>
      <c r="N96" s="20"/>
      <c r="O96" s="8"/>
      <c r="P96" s="40"/>
      <c r="Q96" s="40"/>
      <c r="R96" s="41" t="str">
        <f t="shared" si="8"/>
        <v/>
      </c>
      <c r="S96" s="41"/>
      <c r="T96" s="42" t="str">
        <f t="shared" si="9"/>
        <v/>
      </c>
      <c r="U96" s="42"/>
    </row>
    <row r="97" spans="2:21" x14ac:dyDescent="0.15">
      <c r="B97" s="20">
        <v>89</v>
      </c>
      <c r="C97" s="39" t="str">
        <f t="shared" si="6"/>
        <v/>
      </c>
      <c r="D97" s="39"/>
      <c r="E97" s="20"/>
      <c r="F97" s="8"/>
      <c r="G97" s="20" t="s">
        <v>4</v>
      </c>
      <c r="H97" s="40"/>
      <c r="I97" s="40"/>
      <c r="J97" s="20"/>
      <c r="K97" s="39" t="str">
        <f t="shared" si="5"/>
        <v/>
      </c>
      <c r="L97" s="39"/>
      <c r="M97" s="6" t="str">
        <f t="shared" si="7"/>
        <v/>
      </c>
      <c r="N97" s="20"/>
      <c r="O97" s="8"/>
      <c r="P97" s="40"/>
      <c r="Q97" s="40"/>
      <c r="R97" s="41" t="str">
        <f t="shared" si="8"/>
        <v/>
      </c>
      <c r="S97" s="41"/>
      <c r="T97" s="42" t="str">
        <f t="shared" si="9"/>
        <v/>
      </c>
      <c r="U97" s="42"/>
    </row>
    <row r="98" spans="2:21" x14ac:dyDescent="0.15">
      <c r="B98" s="20">
        <v>90</v>
      </c>
      <c r="C98" s="39" t="str">
        <f t="shared" si="6"/>
        <v/>
      </c>
      <c r="D98" s="39"/>
      <c r="E98" s="20"/>
      <c r="F98" s="8"/>
      <c r="G98" s="20" t="s">
        <v>3</v>
      </c>
      <c r="H98" s="40"/>
      <c r="I98" s="40"/>
      <c r="J98" s="20"/>
      <c r="K98" s="39" t="str">
        <f t="shared" si="5"/>
        <v/>
      </c>
      <c r="L98" s="39"/>
      <c r="M98" s="6" t="str">
        <f t="shared" si="7"/>
        <v/>
      </c>
      <c r="N98" s="20"/>
      <c r="O98" s="8"/>
      <c r="P98" s="40"/>
      <c r="Q98" s="40"/>
      <c r="R98" s="41" t="str">
        <f t="shared" si="8"/>
        <v/>
      </c>
      <c r="S98" s="41"/>
      <c r="T98" s="42" t="str">
        <f t="shared" si="9"/>
        <v/>
      </c>
      <c r="U98" s="42"/>
    </row>
    <row r="99" spans="2:21" x14ac:dyDescent="0.15">
      <c r="B99" s="20">
        <v>91</v>
      </c>
      <c r="C99" s="39" t="str">
        <f t="shared" si="6"/>
        <v/>
      </c>
      <c r="D99" s="39"/>
      <c r="E99" s="20"/>
      <c r="F99" s="8"/>
      <c r="G99" s="20" t="s">
        <v>4</v>
      </c>
      <c r="H99" s="40"/>
      <c r="I99" s="40"/>
      <c r="J99" s="20"/>
      <c r="K99" s="39" t="str">
        <f t="shared" si="5"/>
        <v/>
      </c>
      <c r="L99" s="39"/>
      <c r="M99" s="6" t="str">
        <f t="shared" si="7"/>
        <v/>
      </c>
      <c r="N99" s="20"/>
      <c r="O99" s="8"/>
      <c r="P99" s="40"/>
      <c r="Q99" s="40"/>
      <c r="R99" s="41" t="str">
        <f t="shared" si="8"/>
        <v/>
      </c>
      <c r="S99" s="41"/>
      <c r="T99" s="42" t="str">
        <f t="shared" si="9"/>
        <v/>
      </c>
      <c r="U99" s="42"/>
    </row>
    <row r="100" spans="2:21" x14ac:dyDescent="0.15">
      <c r="B100" s="20">
        <v>92</v>
      </c>
      <c r="C100" s="39" t="str">
        <f t="shared" si="6"/>
        <v/>
      </c>
      <c r="D100" s="39"/>
      <c r="E100" s="20"/>
      <c r="F100" s="8"/>
      <c r="G100" s="20" t="s">
        <v>4</v>
      </c>
      <c r="H100" s="40"/>
      <c r="I100" s="40"/>
      <c r="J100" s="20"/>
      <c r="K100" s="39" t="str">
        <f t="shared" si="5"/>
        <v/>
      </c>
      <c r="L100" s="39"/>
      <c r="M100" s="6" t="str">
        <f t="shared" si="7"/>
        <v/>
      </c>
      <c r="N100" s="20"/>
      <c r="O100" s="8"/>
      <c r="P100" s="40"/>
      <c r="Q100" s="40"/>
      <c r="R100" s="41" t="str">
        <f t="shared" si="8"/>
        <v/>
      </c>
      <c r="S100" s="41"/>
      <c r="T100" s="42" t="str">
        <f t="shared" si="9"/>
        <v/>
      </c>
      <c r="U100" s="42"/>
    </row>
    <row r="101" spans="2:21" x14ac:dyDescent="0.15">
      <c r="B101" s="20">
        <v>93</v>
      </c>
      <c r="C101" s="39" t="str">
        <f t="shared" si="6"/>
        <v/>
      </c>
      <c r="D101" s="39"/>
      <c r="E101" s="20"/>
      <c r="F101" s="8"/>
      <c r="G101" s="20" t="s">
        <v>3</v>
      </c>
      <c r="H101" s="40"/>
      <c r="I101" s="40"/>
      <c r="J101" s="20"/>
      <c r="K101" s="39" t="str">
        <f t="shared" si="5"/>
        <v/>
      </c>
      <c r="L101" s="39"/>
      <c r="M101" s="6" t="str">
        <f t="shared" si="7"/>
        <v/>
      </c>
      <c r="N101" s="20"/>
      <c r="O101" s="8"/>
      <c r="P101" s="40"/>
      <c r="Q101" s="40"/>
      <c r="R101" s="41" t="str">
        <f t="shared" si="8"/>
        <v/>
      </c>
      <c r="S101" s="41"/>
      <c r="T101" s="42" t="str">
        <f t="shared" si="9"/>
        <v/>
      </c>
      <c r="U101" s="42"/>
    </row>
    <row r="102" spans="2:21" x14ac:dyDescent="0.15">
      <c r="B102" s="20">
        <v>94</v>
      </c>
      <c r="C102" s="39" t="str">
        <f t="shared" si="6"/>
        <v/>
      </c>
      <c r="D102" s="39"/>
      <c r="E102" s="20"/>
      <c r="F102" s="8"/>
      <c r="G102" s="20" t="s">
        <v>3</v>
      </c>
      <c r="H102" s="40"/>
      <c r="I102" s="40"/>
      <c r="J102" s="20"/>
      <c r="K102" s="39" t="str">
        <f t="shared" si="5"/>
        <v/>
      </c>
      <c r="L102" s="39"/>
      <c r="M102" s="6" t="str">
        <f t="shared" si="7"/>
        <v/>
      </c>
      <c r="N102" s="20"/>
      <c r="O102" s="8"/>
      <c r="P102" s="40"/>
      <c r="Q102" s="40"/>
      <c r="R102" s="41" t="str">
        <f t="shared" si="8"/>
        <v/>
      </c>
      <c r="S102" s="41"/>
      <c r="T102" s="42" t="str">
        <f t="shared" si="9"/>
        <v/>
      </c>
      <c r="U102" s="42"/>
    </row>
    <row r="103" spans="2:21" x14ac:dyDescent="0.15">
      <c r="B103" s="20">
        <v>95</v>
      </c>
      <c r="C103" s="39" t="str">
        <f t="shared" si="6"/>
        <v/>
      </c>
      <c r="D103" s="39"/>
      <c r="E103" s="20"/>
      <c r="F103" s="8"/>
      <c r="G103" s="20" t="s">
        <v>3</v>
      </c>
      <c r="H103" s="40"/>
      <c r="I103" s="40"/>
      <c r="J103" s="20"/>
      <c r="K103" s="39" t="str">
        <f t="shared" si="5"/>
        <v/>
      </c>
      <c r="L103" s="39"/>
      <c r="M103" s="6" t="str">
        <f t="shared" si="7"/>
        <v/>
      </c>
      <c r="N103" s="20"/>
      <c r="O103" s="8"/>
      <c r="P103" s="40"/>
      <c r="Q103" s="40"/>
      <c r="R103" s="41" t="str">
        <f t="shared" si="8"/>
        <v/>
      </c>
      <c r="S103" s="41"/>
      <c r="T103" s="42" t="str">
        <f t="shared" si="9"/>
        <v/>
      </c>
      <c r="U103" s="42"/>
    </row>
    <row r="104" spans="2:21" x14ac:dyDescent="0.15">
      <c r="B104" s="20">
        <v>96</v>
      </c>
      <c r="C104" s="39" t="str">
        <f t="shared" si="6"/>
        <v/>
      </c>
      <c r="D104" s="39"/>
      <c r="E104" s="20"/>
      <c r="F104" s="8"/>
      <c r="G104" s="20" t="s">
        <v>4</v>
      </c>
      <c r="H104" s="40"/>
      <c r="I104" s="40"/>
      <c r="J104" s="20"/>
      <c r="K104" s="39" t="str">
        <f t="shared" si="5"/>
        <v/>
      </c>
      <c r="L104" s="39"/>
      <c r="M104" s="6" t="str">
        <f t="shared" si="7"/>
        <v/>
      </c>
      <c r="N104" s="20"/>
      <c r="O104" s="8"/>
      <c r="P104" s="40"/>
      <c r="Q104" s="40"/>
      <c r="R104" s="41" t="str">
        <f t="shared" si="8"/>
        <v/>
      </c>
      <c r="S104" s="41"/>
      <c r="T104" s="42" t="str">
        <f t="shared" si="9"/>
        <v/>
      </c>
      <c r="U104" s="42"/>
    </row>
    <row r="105" spans="2:21" x14ac:dyDescent="0.15">
      <c r="B105" s="20">
        <v>97</v>
      </c>
      <c r="C105" s="39" t="str">
        <f t="shared" si="6"/>
        <v/>
      </c>
      <c r="D105" s="39"/>
      <c r="E105" s="20"/>
      <c r="F105" s="8"/>
      <c r="G105" s="20" t="s">
        <v>3</v>
      </c>
      <c r="H105" s="40"/>
      <c r="I105" s="40"/>
      <c r="J105" s="20"/>
      <c r="K105" s="39" t="str">
        <f t="shared" si="5"/>
        <v/>
      </c>
      <c r="L105" s="39"/>
      <c r="M105" s="6" t="str">
        <f t="shared" si="7"/>
        <v/>
      </c>
      <c r="N105" s="20"/>
      <c r="O105" s="8"/>
      <c r="P105" s="40"/>
      <c r="Q105" s="40"/>
      <c r="R105" s="41" t="str">
        <f t="shared" si="8"/>
        <v/>
      </c>
      <c r="S105" s="41"/>
      <c r="T105" s="42" t="str">
        <f t="shared" si="9"/>
        <v/>
      </c>
      <c r="U105" s="42"/>
    </row>
    <row r="106" spans="2:21" x14ac:dyDescent="0.15">
      <c r="B106" s="20">
        <v>98</v>
      </c>
      <c r="C106" s="39" t="str">
        <f t="shared" si="6"/>
        <v/>
      </c>
      <c r="D106" s="39"/>
      <c r="E106" s="20"/>
      <c r="F106" s="8"/>
      <c r="G106" s="20" t="s">
        <v>4</v>
      </c>
      <c r="H106" s="40"/>
      <c r="I106" s="40"/>
      <c r="J106" s="20"/>
      <c r="K106" s="39" t="str">
        <f t="shared" si="5"/>
        <v/>
      </c>
      <c r="L106" s="39"/>
      <c r="M106" s="6" t="str">
        <f t="shared" si="7"/>
        <v/>
      </c>
      <c r="N106" s="20"/>
      <c r="O106" s="8"/>
      <c r="P106" s="40"/>
      <c r="Q106" s="40"/>
      <c r="R106" s="41" t="str">
        <f t="shared" si="8"/>
        <v/>
      </c>
      <c r="S106" s="41"/>
      <c r="T106" s="42" t="str">
        <f t="shared" si="9"/>
        <v/>
      </c>
      <c r="U106" s="42"/>
    </row>
    <row r="107" spans="2:21" x14ac:dyDescent="0.15">
      <c r="B107" s="20">
        <v>99</v>
      </c>
      <c r="C107" s="39" t="str">
        <f t="shared" si="6"/>
        <v/>
      </c>
      <c r="D107" s="39"/>
      <c r="E107" s="20"/>
      <c r="F107" s="8"/>
      <c r="G107" s="20" t="s">
        <v>4</v>
      </c>
      <c r="H107" s="40"/>
      <c r="I107" s="40"/>
      <c r="J107" s="20"/>
      <c r="K107" s="39" t="str">
        <f t="shared" si="5"/>
        <v/>
      </c>
      <c r="L107" s="39"/>
      <c r="M107" s="6" t="str">
        <f t="shared" si="7"/>
        <v/>
      </c>
      <c r="N107" s="20"/>
      <c r="O107" s="8"/>
      <c r="P107" s="40"/>
      <c r="Q107" s="40"/>
      <c r="R107" s="41" t="str">
        <f t="shared" si="8"/>
        <v/>
      </c>
      <c r="S107" s="41"/>
      <c r="T107" s="42" t="str">
        <f t="shared" si="9"/>
        <v/>
      </c>
      <c r="U107" s="42"/>
    </row>
    <row r="108" spans="2:21" x14ac:dyDescent="0.15">
      <c r="B108" s="20">
        <v>100</v>
      </c>
      <c r="C108" s="39" t="str">
        <f t="shared" si="6"/>
        <v/>
      </c>
      <c r="D108" s="39"/>
      <c r="E108" s="20"/>
      <c r="F108" s="8"/>
      <c r="G108" s="20" t="s">
        <v>3</v>
      </c>
      <c r="H108" s="40"/>
      <c r="I108" s="40"/>
      <c r="J108" s="20"/>
      <c r="K108" s="39" t="str">
        <f t="shared" si="5"/>
        <v/>
      </c>
      <c r="L108" s="39"/>
      <c r="M108" s="6" t="str">
        <f t="shared" si="7"/>
        <v/>
      </c>
      <c r="N108" s="20"/>
      <c r="O108" s="8"/>
      <c r="P108" s="40"/>
      <c r="Q108" s="40"/>
      <c r="R108" s="41" t="str">
        <f t="shared" si="8"/>
        <v/>
      </c>
      <c r="S108" s="41"/>
      <c r="T108" s="42" t="str">
        <f t="shared" si="9"/>
        <v/>
      </c>
      <c r="U108" s="42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検証（USDJPY４H）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SAKO</cp:lastModifiedBy>
  <cp:revision/>
  <cp:lastPrinted>2015-07-15T10:17:15Z</cp:lastPrinted>
  <dcterms:created xsi:type="dcterms:W3CDTF">2013-10-09T23:04:08Z</dcterms:created>
  <dcterms:modified xsi:type="dcterms:W3CDTF">2016-05-03T13:08:30Z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